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mc:Choice Requires="x15">
      <x15ac:absPath xmlns:x15ac="http://schemas.microsoft.com/office/spreadsheetml/2010/11/ac" url="\\10.1.110.43\k09_戦略ＤＸ推進係\006経営比較分析表（総務省・H27～）\R05\起案\"/>
    </mc:Choice>
  </mc:AlternateContent>
  <xr:revisionPtr revIDLastSave="0" documentId="13_ncr:1_{CD0B0412-018F-48A9-B05A-55C9F7974058}" xr6:coauthVersionLast="47" xr6:coauthVersionMax="47" xr10:uidLastSave="{00000000-0000-0000-0000-000000000000}"/>
  <workbookProtection workbookAlgorithmName="SHA-512" workbookHashValue="gjGn0hlRu0cUdUTBB98FB2eduAymcGoHcCfYzZ3bthySPINZhqNSYFyGT1WnLcKIFT/EgP+7ZrdvpJVfPoFeiw==" workbookSaltValue="g/n0YqH8kCGNIAeadumPUw==" workbookSpinCount="100000" lockStructure="1"/>
  <bookViews>
    <workbookView xWindow="-28890" yWindow="-1515" windowWidth="21600" windowHeight="11385" xr2:uid="{00000000-000D-0000-FFFF-FFFF00000000}"/>
  </bookViews>
  <sheets>
    <sheet name="法適用_水道事業" sheetId="4" r:id="rId1"/>
    <sheet name="データ" sheetId="5" state="hidden" r:id="rId2"/>
  </sheets>
  <calcPr calcId="191029"/>
  <extLst>
    <ext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BB10" i="4" s="1"/>
  <c r="V6" i="5"/>
  <c r="U6" i="5"/>
  <c r="T6" i="5"/>
  <c r="BB8" i="4" s="1"/>
  <c r="S6" i="5"/>
  <c r="R6" i="5"/>
  <c r="AL8" i="4" s="1"/>
  <c r="Q6" i="5"/>
  <c r="W10" i="4" s="1"/>
  <c r="P6" i="5"/>
  <c r="P10" i="4" s="1"/>
  <c r="O6" i="5"/>
  <c r="N6" i="5"/>
  <c r="B10" i="4" s="1"/>
  <c r="M6" i="5"/>
  <c r="L6" i="5"/>
  <c r="K6" i="5"/>
  <c r="P8" i="4" s="1"/>
  <c r="J6" i="5"/>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H85" i="4"/>
  <c r="F85" i="4"/>
  <c r="AT10" i="4"/>
  <c r="AL10" i="4"/>
  <c r="I10" i="4"/>
  <c r="AT8" i="4"/>
  <c r="AD8" i="4"/>
  <c r="W8" i="4"/>
  <c r="I8" i="4"/>
  <c r="B8" i="4"/>
</calcChain>
</file>

<file path=xl/sharedStrings.xml><?xml version="1.0" encoding="utf-8"?>
<sst xmlns="http://schemas.openxmlformats.org/spreadsheetml/2006/main" count="228" uniqueCount="113">
  <si>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</si>
  <si>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</si>
  <si>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</si>
  <si>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</si>
  <si>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</si>
  <si>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</si>
  <si>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</si>
  <si>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</si>
  <si>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</si>
  <si>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</si>
  <si>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</si>
  <si>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</si>
  <si>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</si>
  <si>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</si>
  <si>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</si>
  <si>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</si>
  <si>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</si>
  <si>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</si>
  <si>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</si>
  <si>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</si>
  <si>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</si>
  <si>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</si>
  <si>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</si>
  <si>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</si>
  <si>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</si>
  <si>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</si>
  <si>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</si>
  <si>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</si>
  <si>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</si>
  <si>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</si>
  <si>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</si>
  <si>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</si>
  <si>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</si>
  <si>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</si>
  <si>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</si>
  <si>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</si>
  <si>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</si>
  <si>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</si>
  <si>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</si>
  <si>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</si>
  <si>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</si>
  <si>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</si>
  <si>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</si>
  <si>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</si>
  <si>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</si>
  <si>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</si>
  <si>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</si>
  <si>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</si>
  <si>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</si>
  <si>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</si>
  <si>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</si>
  <si>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</si>
  <si>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</si>
  <si>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</si>
  <si>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</si>
  <si>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</si>
  <si>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</si>
  <si>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</si>
  <si>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</si>
  <si>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</si>
  <si>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</si>
  <si>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</si>
  <si>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</si>
  <si>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</si>
  <si>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</si>
  <si>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</si>
  <si>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</si>
  <si>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</si>
  <si>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</si>
  <si>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</si>
  <si>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</si>
  <si>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</si>
  <si>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</si>
  <si>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</si>
  <si>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</si>
  <si>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</si>
  <si>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</si>
  <si>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</si>
  <si>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</si>
  <si>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</si>
  <si>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</si>
  <si>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</si>
  <si>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</si>
  <si>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</si>
  <si>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</si>
  <si>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</si>
  <si>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</si>
  <si>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</si>
  <si>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</si>
  <si>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</si>
  <si>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</si>
  <si>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</si>
  <si>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</si>
  <si>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t>
  </si>
  <si>
    <t>法適用</t>
  </si>
  <si>
    <t>水道事業</t>
  </si>
  <si>
    <t>用水供給事業</t>
  </si>
  <si>
    <t>B</t>
  </si>
  <si>
    <t>民間企業出身</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</si>
  <si>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</si>
  <si>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</si>
  <si>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</si>
  <si>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</si>
  <si>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</si>
  <si>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</si>
  <si>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</si>
  <si>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</si>
  <si>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</si>
  <si>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</si>
  <si>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</si>
  <si>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①有形固定資産減価償却率｣は、令和４年度に県央第一の２系浄水処理施設の更新を完了したものの、管路等の老朽化により数値は上昇傾向にある。平均値と比較すると低い水準となっているが、今後も既存施設の計画的な更新・改良工事を実施し、設備機能の維持を図っていく。
　｢②管路経年化率」及び｢③管路更新率｣は、各水道の運転開始が昭和58年以降であり法定耐用年数（40年）を経過した管路が存在しないため、0％で推移している。管路の大規模な更新を要する時期には至っていないが、将来に向けて、更新時期やコストについての検討を行っていく。</t>
    <phoneticPr fontId="4"/>
  </si>
  <si>
    <t>経営の健全性・効率性は良好な状況で推移している。また、企業債等の償還も進み、財政的にも健全に推移している。
　今後は「第２次群馬県企業局経営基本計画」に基づいた、浄水施設の老朽化対策などの設備投資はもちろんのこと、配水給水管路の老朽化対策にも積極的に取り組み、取水から送水に至るまでの現状施設の強靱化を行い、また安全で質の高い水道用水を供給するため水質管理の体制強化を図ることが必要である。</t>
    <rPh sb="152" eb="153">
      <t>オコナ</t>
    </rPh>
    <phoneticPr fontId="4"/>
  </si>
  <si>
    <t>｢①経常収支比率｣は、維持管理費が増加したものの減価償却費の減少により前年度より改善しており、100％を超える水準を維持している。
　｢③流動比率｣は、現金預金の増加などにより前年度と比較して増加しており、平均値と比べても高い水準にあり、十分な支払能力を確保している。
　｢④企業債残高対給水収益比率｣は、企業債の償還が着実に進んでいるため改善傾向にあり、平均値と比較しても低い水準を維持している。
　｢⑦施設利用率｣は平均値を下回っているものの、｢⑤料金回収率｣は100％を超え平均値と比較して高い水準で推移している。「⑥給水原価」は、修繕費等の維持管理費が増加していることから、上昇傾向となっているものの、平均値と比較して低い価格が維持されていることから、経営の効率性は確保されている。</t>
    <rPh sb="82" eb="84">
      <t>ゾウカ</t>
    </rPh>
    <rPh sb="97" eb="99">
      <t>ゾウカ</t>
    </rPh>
    <rPh sb="316" eb="317">
      <t>ヒク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</si>
</sst>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A52-4928-8317-CF7D85101011}"/>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0.24</c:v>
                </c:pt>
                <c:pt idx="1">
                  <c:v>0.2</c:v>
                </c:pt>
                <c:pt idx="2">
                  <c:v>0.32</c:v>
                </c:pt>
                <c:pt idx="3">
                  <c:v>0.28000000000000003</c:v>
                </c:pt>
                <c:pt idx="4">
                  <c:v>0.4</c:v>
                </c:pt>
              </c:numCache>
            </c:numRef>
          </c:val>
          <c:smooth val="0"/>
          <c:extLst>
            <c:ext xmlns:c16="http://schemas.microsoft.com/office/drawing/2014/chart" uri="{C3380CC4-5D6E-409C-BE32-E72D297353CC}">
              <c16:uniqueId val="{00000001-5A52-4928-8317-CF7D85101011}"/>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58.54</c:v>
                </c:pt>
                <c:pt idx="1">
                  <c:v>58.54</c:v>
                </c:pt>
                <c:pt idx="2">
                  <c:v>58.68</c:v>
                </c:pt>
                <c:pt idx="3">
                  <c:v>58.68</c:v>
                </c:pt>
                <c:pt idx="4">
                  <c:v>58.68</c:v>
                </c:pt>
              </c:numCache>
            </c:numRef>
          </c:val>
          <c:extLst>
            <c:ext xmlns:c16="http://schemas.microsoft.com/office/drawing/2014/chart" uri="{C3380CC4-5D6E-409C-BE32-E72D297353CC}">
              <c16:uniqueId val="{00000000-2420-4BA3-BB4C-E2D25BD2AFF0}"/>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61.77</c:v>
                </c:pt>
                <c:pt idx="1">
                  <c:v>61.69</c:v>
                </c:pt>
                <c:pt idx="2">
                  <c:v>62.26</c:v>
                </c:pt>
                <c:pt idx="3">
                  <c:v>62.22</c:v>
                </c:pt>
                <c:pt idx="4">
                  <c:v>61.45</c:v>
                </c:pt>
              </c:numCache>
            </c:numRef>
          </c:val>
          <c:smooth val="0"/>
          <c:extLst>
            <c:ext xmlns:c16="http://schemas.microsoft.com/office/drawing/2014/chart" uri="{C3380CC4-5D6E-409C-BE32-E72D297353CC}">
              <c16:uniqueId val="{00000001-2420-4BA3-BB4C-E2D25BD2AFF0}"/>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4364-4F45-9289-05B2FE327B47}"/>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100.08</c:v>
                </c:pt>
                <c:pt idx="1">
                  <c:v>100</c:v>
                </c:pt>
                <c:pt idx="2">
                  <c:v>100.16</c:v>
                </c:pt>
                <c:pt idx="3">
                  <c:v>100.28</c:v>
                </c:pt>
                <c:pt idx="4">
                  <c:v>100.29</c:v>
                </c:pt>
              </c:numCache>
            </c:numRef>
          </c:val>
          <c:smooth val="0"/>
          <c:extLst>
            <c:ext xmlns:c16="http://schemas.microsoft.com/office/drawing/2014/chart" uri="{C3380CC4-5D6E-409C-BE32-E72D297353CC}">
              <c16:uniqueId val="{00000001-4364-4F45-9289-05B2FE327B47}"/>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140.13</c:v>
                </c:pt>
                <c:pt idx="1">
                  <c:v>138.68</c:v>
                </c:pt>
                <c:pt idx="2">
                  <c:v>133.4</c:v>
                </c:pt>
                <c:pt idx="3">
                  <c:v>128.13</c:v>
                </c:pt>
                <c:pt idx="4">
                  <c:v>129.41</c:v>
                </c:pt>
              </c:numCache>
            </c:numRef>
          </c:val>
          <c:extLst>
            <c:ext xmlns:c16="http://schemas.microsoft.com/office/drawing/2014/chart" uri="{C3380CC4-5D6E-409C-BE32-E72D297353CC}">
              <c16:uniqueId val="{00000000-57F4-4002-8224-65AB2D5426FB}"/>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112.98</c:v>
                </c:pt>
                <c:pt idx="1">
                  <c:v>112.91</c:v>
                </c:pt>
                <c:pt idx="2">
                  <c:v>111.13</c:v>
                </c:pt>
                <c:pt idx="3">
                  <c:v>112.49</c:v>
                </c:pt>
                <c:pt idx="4">
                  <c:v>107.33</c:v>
                </c:pt>
              </c:numCache>
            </c:numRef>
          </c:val>
          <c:smooth val="0"/>
          <c:extLst>
            <c:ext xmlns:c16="http://schemas.microsoft.com/office/drawing/2014/chart" uri="{C3380CC4-5D6E-409C-BE32-E72D297353CC}">
              <c16:uniqueId val="{00000001-57F4-4002-8224-65AB2D5426FB}"/>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54.36</c:v>
                </c:pt>
                <c:pt idx="1">
                  <c:v>53.69</c:v>
                </c:pt>
                <c:pt idx="2">
                  <c:v>55.08</c:v>
                </c:pt>
                <c:pt idx="3">
                  <c:v>56.83</c:v>
                </c:pt>
                <c:pt idx="4">
                  <c:v>56.97</c:v>
                </c:pt>
              </c:numCache>
            </c:numRef>
          </c:val>
          <c:extLst>
            <c:ext xmlns:c16="http://schemas.microsoft.com/office/drawing/2014/chart" uri="{C3380CC4-5D6E-409C-BE32-E72D297353CC}">
              <c16:uniqueId val="{00000000-412F-4FD6-AFA7-E580C5EE1745}"/>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55.77</c:v>
                </c:pt>
                <c:pt idx="1">
                  <c:v>56.48</c:v>
                </c:pt>
                <c:pt idx="2">
                  <c:v>57.5</c:v>
                </c:pt>
                <c:pt idx="3">
                  <c:v>58.52</c:v>
                </c:pt>
                <c:pt idx="4">
                  <c:v>59.51</c:v>
                </c:pt>
              </c:numCache>
            </c:numRef>
          </c:val>
          <c:smooth val="0"/>
          <c:extLst>
            <c:ext xmlns:c16="http://schemas.microsoft.com/office/drawing/2014/chart" uri="{C3380CC4-5D6E-409C-BE32-E72D297353CC}">
              <c16:uniqueId val="{00000001-412F-4FD6-AFA7-E580C5EE1745}"/>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1B4-4EAB-8B18-3E4840B54DAD}"/>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25.84</c:v>
                </c:pt>
                <c:pt idx="1">
                  <c:v>27.61</c:v>
                </c:pt>
                <c:pt idx="2">
                  <c:v>30.3</c:v>
                </c:pt>
                <c:pt idx="3">
                  <c:v>31.74</c:v>
                </c:pt>
                <c:pt idx="4">
                  <c:v>32.380000000000003</c:v>
                </c:pt>
              </c:numCache>
            </c:numRef>
          </c:val>
          <c:smooth val="0"/>
          <c:extLst>
            <c:ext xmlns:c16="http://schemas.microsoft.com/office/drawing/2014/chart" uri="{C3380CC4-5D6E-409C-BE32-E72D297353CC}">
              <c16:uniqueId val="{00000001-71B4-4EAB-8B18-3E4840B54DAD}"/>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840-418A-91C7-A08E2CE44A9A}"/>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10.49</c:v>
                </c:pt>
                <c:pt idx="1">
                  <c:v>9.92</c:v>
                </c:pt>
                <c:pt idx="2">
                  <c:v>12.29</c:v>
                </c:pt>
                <c:pt idx="3">
                  <c:v>8.77</c:v>
                </c:pt>
                <c:pt idx="4">
                  <c:v>8.81</c:v>
                </c:pt>
              </c:numCache>
            </c:numRef>
          </c:val>
          <c:smooth val="0"/>
          <c:extLst>
            <c:ext xmlns:c16="http://schemas.microsoft.com/office/drawing/2014/chart" uri="{C3380CC4-5D6E-409C-BE32-E72D297353CC}">
              <c16:uniqueId val="{00000001-D840-418A-91C7-A08E2CE44A9A}"/>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854.13</c:v>
                </c:pt>
                <c:pt idx="1">
                  <c:v>1247.73</c:v>
                </c:pt>
                <c:pt idx="2">
                  <c:v>1132.3699999999999</c:v>
                </c:pt>
                <c:pt idx="3">
                  <c:v>1108.8800000000001</c:v>
                </c:pt>
                <c:pt idx="4">
                  <c:v>1114.7</c:v>
                </c:pt>
              </c:numCache>
            </c:numRef>
          </c:val>
          <c:extLst>
            <c:ext xmlns:c16="http://schemas.microsoft.com/office/drawing/2014/chart" uri="{C3380CC4-5D6E-409C-BE32-E72D297353CC}">
              <c16:uniqueId val="{00000000-C982-4F81-8876-46912A7412E3}"/>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258.49</c:v>
                </c:pt>
                <c:pt idx="1">
                  <c:v>271.10000000000002</c:v>
                </c:pt>
                <c:pt idx="2">
                  <c:v>284.45</c:v>
                </c:pt>
                <c:pt idx="3">
                  <c:v>309.23</c:v>
                </c:pt>
                <c:pt idx="4">
                  <c:v>313.43</c:v>
                </c:pt>
              </c:numCache>
            </c:numRef>
          </c:val>
          <c:smooth val="0"/>
          <c:extLst>
            <c:ext xmlns:c16="http://schemas.microsoft.com/office/drawing/2014/chart" uri="{C3380CC4-5D6E-409C-BE32-E72D297353CC}">
              <c16:uniqueId val="{00000001-C982-4F81-8876-46912A7412E3}"/>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249.96</c:v>
                </c:pt>
                <c:pt idx="1">
                  <c:v>225.87</c:v>
                </c:pt>
                <c:pt idx="2">
                  <c:v>220.5</c:v>
                </c:pt>
                <c:pt idx="3">
                  <c:v>172.86</c:v>
                </c:pt>
                <c:pt idx="4">
                  <c:v>150.34</c:v>
                </c:pt>
              </c:numCache>
            </c:numRef>
          </c:val>
          <c:extLst>
            <c:ext xmlns:c16="http://schemas.microsoft.com/office/drawing/2014/chart" uri="{C3380CC4-5D6E-409C-BE32-E72D297353CC}">
              <c16:uniqueId val="{00000000-0C54-4C15-82C5-6D8538766D18}"/>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290.31</c:v>
                </c:pt>
                <c:pt idx="1">
                  <c:v>272.95999999999998</c:v>
                </c:pt>
                <c:pt idx="2">
                  <c:v>260.95999999999998</c:v>
                </c:pt>
                <c:pt idx="3">
                  <c:v>240.07</c:v>
                </c:pt>
                <c:pt idx="4">
                  <c:v>224.81</c:v>
                </c:pt>
              </c:numCache>
            </c:numRef>
          </c:val>
          <c:smooth val="0"/>
          <c:extLst>
            <c:ext xmlns:c16="http://schemas.microsoft.com/office/drawing/2014/chart" uri="{C3380CC4-5D6E-409C-BE32-E72D297353CC}">
              <c16:uniqueId val="{00000001-0C54-4C15-82C5-6D8538766D18}"/>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142.36000000000001</c:v>
                </c:pt>
                <c:pt idx="1">
                  <c:v>140.44</c:v>
                </c:pt>
                <c:pt idx="2">
                  <c:v>130.38</c:v>
                </c:pt>
                <c:pt idx="3">
                  <c:v>123.89</c:v>
                </c:pt>
                <c:pt idx="4">
                  <c:v>126.29</c:v>
                </c:pt>
              </c:numCache>
            </c:numRef>
          </c:val>
          <c:extLst>
            <c:ext xmlns:c16="http://schemas.microsoft.com/office/drawing/2014/chart" uri="{C3380CC4-5D6E-409C-BE32-E72D297353CC}">
              <c16:uniqueId val="{00000000-26DA-41AB-8724-C46BBA34327E}"/>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112.83</c:v>
                </c:pt>
                <c:pt idx="1">
                  <c:v>112.84</c:v>
                </c:pt>
                <c:pt idx="2">
                  <c:v>110.77</c:v>
                </c:pt>
                <c:pt idx="3">
                  <c:v>112.35</c:v>
                </c:pt>
                <c:pt idx="4">
                  <c:v>106.47</c:v>
                </c:pt>
              </c:numCache>
            </c:numRef>
          </c:val>
          <c:smooth val="0"/>
          <c:extLst>
            <c:ext xmlns:c16="http://schemas.microsoft.com/office/drawing/2014/chart" uri="{C3380CC4-5D6E-409C-BE32-E72D297353CC}">
              <c16:uniqueId val="{00000001-26DA-41AB-8724-C46BBA34327E}"/>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51.69</c:v>
                </c:pt>
                <c:pt idx="1">
                  <c:v>52.39</c:v>
                </c:pt>
                <c:pt idx="2">
                  <c:v>50.12</c:v>
                </c:pt>
                <c:pt idx="3">
                  <c:v>52.74</c:v>
                </c:pt>
                <c:pt idx="4">
                  <c:v>51.74</c:v>
                </c:pt>
              </c:numCache>
            </c:numRef>
          </c:val>
          <c:extLst>
            <c:ext xmlns:c16="http://schemas.microsoft.com/office/drawing/2014/chart" uri="{C3380CC4-5D6E-409C-BE32-E72D297353CC}">
              <c16:uniqueId val="{00000000-50B7-43E9-AA39-DBD5A20E910A}"/>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73.86</c:v>
                </c:pt>
                <c:pt idx="1">
                  <c:v>73.849999999999994</c:v>
                </c:pt>
                <c:pt idx="2">
                  <c:v>73.180000000000007</c:v>
                </c:pt>
                <c:pt idx="3">
                  <c:v>73.05</c:v>
                </c:pt>
                <c:pt idx="4">
                  <c:v>77.53</c:v>
                </c:pt>
              </c:numCache>
            </c:numRef>
          </c:val>
          <c:smooth val="0"/>
          <c:extLst>
            <c:ext xmlns:c16="http://schemas.microsoft.com/office/drawing/2014/chart" uri="{C3380CC4-5D6E-409C-BE32-E72D297353CC}">
              <c16:uniqueId val="{00000001-50B7-43E9-AA39-DBD5A20E910A}"/>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【107.33】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【313.43】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【224.81】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【100.29】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【61.45】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【77.53】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【32.38】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【0.40】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S13" zoomScale="80" zoomScaleNormal="8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15">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15">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7" t="str">
        <f>データ!H6</f>
        <v>群馬県</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6"/>
      <c r="D7" s="46"/>
      <c r="E7" s="46"/>
      <c r="F7" s="46"/>
      <c r="G7" s="46"/>
      <c r="H7" s="46"/>
      <c r="I7" s="45" t="s">
        <v>2</v>
      </c>
      <c r="J7" s="46"/>
      <c r="K7" s="46"/>
      <c r="L7" s="46"/>
      <c r="M7" s="46"/>
      <c r="N7" s="46"/>
      <c r="O7" s="67"/>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79" t="s">
        <v>9</v>
      </c>
      <c r="BM7" s="80"/>
      <c r="BN7" s="80"/>
      <c r="BO7" s="80"/>
      <c r="BP7" s="80"/>
      <c r="BQ7" s="80"/>
      <c r="BR7" s="80"/>
      <c r="BS7" s="80"/>
      <c r="BT7" s="80"/>
      <c r="BU7" s="80"/>
      <c r="BV7" s="80"/>
      <c r="BW7" s="80"/>
      <c r="BX7" s="80"/>
      <c r="BY7" s="81"/>
    </row>
    <row r="8" spans="1:78" ht="18.75" customHeight="1" x14ac:dyDescent="0.15">
      <c r="A8" s="2"/>
      <c r="B8" s="72" t="str">
        <f>データ!$I$6</f>
        <v>法適用</v>
      </c>
      <c r="C8" s="73"/>
      <c r="D8" s="73"/>
      <c r="E8" s="73"/>
      <c r="F8" s="73"/>
      <c r="G8" s="73"/>
      <c r="H8" s="73"/>
      <c r="I8" s="72" t="str">
        <f>データ!$J$6</f>
        <v>水道事業</v>
      </c>
      <c r="J8" s="73"/>
      <c r="K8" s="73"/>
      <c r="L8" s="73"/>
      <c r="M8" s="73"/>
      <c r="N8" s="73"/>
      <c r="O8" s="74"/>
      <c r="P8" s="75" t="str">
        <f>データ!$K$6</f>
        <v>用水供給事業</v>
      </c>
      <c r="Q8" s="75"/>
      <c r="R8" s="75"/>
      <c r="S8" s="75"/>
      <c r="T8" s="75"/>
      <c r="U8" s="75"/>
      <c r="V8" s="75"/>
      <c r="W8" s="75" t="str">
        <f>データ!$L$6</f>
        <v>B</v>
      </c>
      <c r="X8" s="75"/>
      <c r="Y8" s="75"/>
      <c r="Z8" s="75"/>
      <c r="AA8" s="75"/>
      <c r="AB8" s="75"/>
      <c r="AC8" s="75"/>
      <c r="AD8" s="75" t="str">
        <f>データ!$M$6</f>
        <v>民間企業出身</v>
      </c>
      <c r="AE8" s="75"/>
      <c r="AF8" s="75"/>
      <c r="AG8" s="75"/>
      <c r="AH8" s="75"/>
      <c r="AI8" s="75"/>
      <c r="AJ8" s="75"/>
      <c r="AK8" s="2"/>
      <c r="AL8" s="66">
        <f>データ!$R$6</f>
        <v>1930976</v>
      </c>
      <c r="AM8" s="66"/>
      <c r="AN8" s="66"/>
      <c r="AO8" s="66"/>
      <c r="AP8" s="66"/>
      <c r="AQ8" s="66"/>
      <c r="AR8" s="66"/>
      <c r="AS8" s="66"/>
      <c r="AT8" s="37">
        <f>データ!$S$6</f>
        <v>6362.28</v>
      </c>
      <c r="AU8" s="38"/>
      <c r="AV8" s="38"/>
      <c r="AW8" s="38"/>
      <c r="AX8" s="38"/>
      <c r="AY8" s="38"/>
      <c r="AZ8" s="38"/>
      <c r="BA8" s="38"/>
      <c r="BB8" s="55">
        <f>データ!$T$6</f>
        <v>303.5</v>
      </c>
      <c r="BC8" s="55"/>
      <c r="BD8" s="55"/>
      <c r="BE8" s="55"/>
      <c r="BF8" s="55"/>
      <c r="BG8" s="55"/>
      <c r="BH8" s="55"/>
      <c r="BI8" s="55"/>
      <c r="BJ8" s="3"/>
      <c r="BK8" s="3"/>
      <c r="BL8" s="68" t="s">
        <v>10</v>
      </c>
      <c r="BM8" s="69"/>
      <c r="BN8" s="70" t="s">
        <v>11</v>
      </c>
      <c r="BO8" s="70"/>
      <c r="BP8" s="70"/>
      <c r="BQ8" s="70"/>
      <c r="BR8" s="70"/>
      <c r="BS8" s="70"/>
      <c r="BT8" s="70"/>
      <c r="BU8" s="70"/>
      <c r="BV8" s="70"/>
      <c r="BW8" s="70"/>
      <c r="BX8" s="70"/>
      <c r="BY8" s="71"/>
    </row>
    <row r="9" spans="1:78" ht="18.75" customHeight="1" x14ac:dyDescent="0.15">
      <c r="A9" s="2"/>
      <c r="B9" s="45" t="s">
        <v>12</v>
      </c>
      <c r="C9" s="46"/>
      <c r="D9" s="46"/>
      <c r="E9" s="46"/>
      <c r="F9" s="46"/>
      <c r="G9" s="46"/>
      <c r="H9" s="46"/>
      <c r="I9" s="45" t="s">
        <v>13</v>
      </c>
      <c r="J9" s="46"/>
      <c r="K9" s="46"/>
      <c r="L9" s="46"/>
      <c r="M9" s="46"/>
      <c r="N9" s="46"/>
      <c r="O9" s="67"/>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15">
      <c r="A10" s="2"/>
      <c r="B10" s="37" t="str">
        <f>データ!$N$6</f>
        <v>-</v>
      </c>
      <c r="C10" s="38"/>
      <c r="D10" s="38"/>
      <c r="E10" s="38"/>
      <c r="F10" s="38"/>
      <c r="G10" s="38"/>
      <c r="H10" s="38"/>
      <c r="I10" s="37">
        <f>データ!$O$6</f>
        <v>88.1</v>
      </c>
      <c r="J10" s="38"/>
      <c r="K10" s="38"/>
      <c r="L10" s="38"/>
      <c r="M10" s="38"/>
      <c r="N10" s="38"/>
      <c r="O10" s="65"/>
      <c r="P10" s="55">
        <f>データ!$P$6</f>
        <v>99.28</v>
      </c>
      <c r="Q10" s="55"/>
      <c r="R10" s="55"/>
      <c r="S10" s="55"/>
      <c r="T10" s="55"/>
      <c r="U10" s="55"/>
      <c r="V10" s="55"/>
      <c r="W10" s="66">
        <f>データ!$Q$6</f>
        <v>0</v>
      </c>
      <c r="X10" s="66"/>
      <c r="Y10" s="66"/>
      <c r="Z10" s="66"/>
      <c r="AA10" s="66"/>
      <c r="AB10" s="66"/>
      <c r="AC10" s="66"/>
      <c r="AD10" s="2"/>
      <c r="AE10" s="2"/>
      <c r="AF10" s="2"/>
      <c r="AG10" s="2"/>
      <c r="AH10" s="2"/>
      <c r="AI10" s="2"/>
      <c r="AJ10" s="2"/>
      <c r="AK10" s="2"/>
      <c r="AL10" s="66">
        <f>データ!$U$6</f>
        <v>1166306</v>
      </c>
      <c r="AM10" s="66"/>
      <c r="AN10" s="66"/>
      <c r="AO10" s="66"/>
      <c r="AP10" s="66"/>
      <c r="AQ10" s="66"/>
      <c r="AR10" s="66"/>
      <c r="AS10" s="66"/>
      <c r="AT10" s="37">
        <f>データ!$V$6</f>
        <v>1499.07</v>
      </c>
      <c r="AU10" s="38"/>
      <c r="AV10" s="38"/>
      <c r="AW10" s="38"/>
      <c r="AX10" s="38"/>
      <c r="AY10" s="38"/>
      <c r="AZ10" s="38"/>
      <c r="BA10" s="38"/>
      <c r="BB10" s="55">
        <f>データ!$W$6</f>
        <v>778.02</v>
      </c>
      <c r="BC10" s="55"/>
      <c r="BD10" s="55"/>
      <c r="BE10" s="55"/>
      <c r="BF10" s="55"/>
      <c r="BG10" s="55"/>
      <c r="BH10" s="55"/>
      <c r="BI10" s="55"/>
      <c r="BJ10" s="2"/>
      <c r="BK10" s="2"/>
      <c r="BL10" s="56" t="s">
        <v>21</v>
      </c>
      <c r="BM10" s="57"/>
      <c r="BN10" s="58" t="s">
        <v>22</v>
      </c>
      <c r="BO10" s="58"/>
      <c r="BP10" s="58"/>
      <c r="BQ10" s="58"/>
      <c r="BR10" s="58"/>
      <c r="BS10" s="58"/>
      <c r="BT10" s="58"/>
      <c r="BU10" s="58"/>
      <c r="BV10" s="58"/>
      <c r="BW10" s="58"/>
      <c r="BX10" s="58"/>
      <c r="BY10" s="5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31" t="s">
        <v>25</v>
      </c>
      <c r="BM14" s="32"/>
      <c r="BN14" s="32"/>
      <c r="BO14" s="32"/>
      <c r="BP14" s="32"/>
      <c r="BQ14" s="32"/>
      <c r="BR14" s="32"/>
      <c r="BS14" s="32"/>
      <c r="BT14" s="32"/>
      <c r="BU14" s="32"/>
      <c r="BV14" s="32"/>
      <c r="BW14" s="32"/>
      <c r="BX14" s="32"/>
      <c r="BY14" s="32"/>
      <c r="BZ14" s="33"/>
    </row>
    <row r="15" spans="1:78" ht="13.5" customHeight="1" x14ac:dyDescent="0.15">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112</v>
      </c>
      <c r="BM16" s="40"/>
      <c r="BN16" s="40"/>
      <c r="BO16" s="40"/>
      <c r="BP16" s="40"/>
      <c r="BQ16" s="40"/>
      <c r="BR16" s="40"/>
      <c r="BS16" s="40"/>
      <c r="BT16" s="40"/>
      <c r="BU16" s="40"/>
      <c r="BV16" s="40"/>
      <c r="BW16" s="40"/>
      <c r="BX16" s="40"/>
      <c r="BY16" s="40"/>
      <c r="BZ16" s="4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110</v>
      </c>
      <c r="BM47" s="40"/>
      <c r="BN47" s="40"/>
      <c r="BO47" s="40"/>
      <c r="BP47" s="40"/>
      <c r="BQ47" s="40"/>
      <c r="BR47" s="40"/>
      <c r="BS47" s="40"/>
      <c r="BT47" s="40"/>
      <c r="BU47" s="40"/>
      <c r="BV47" s="40"/>
      <c r="BW47" s="40"/>
      <c r="BX47" s="40"/>
      <c r="BY47" s="40"/>
      <c r="BZ47" s="4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15">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x14ac:dyDescent="0.15">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111</v>
      </c>
      <c r="BM66" s="40"/>
      <c r="BN66" s="40"/>
      <c r="BO66" s="40"/>
      <c r="BP66" s="40"/>
      <c r="BQ66" s="40"/>
      <c r="BR66" s="40"/>
      <c r="BS66" s="40"/>
      <c r="BT66" s="40"/>
      <c r="BU66" s="40"/>
      <c r="BV66" s="40"/>
      <c r="BW66" s="40"/>
      <c r="BX66" s="40"/>
      <c r="BY66" s="40"/>
      <c r="BZ66" s="4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2"/>
      <c r="BM82" s="53"/>
      <c r="BN82" s="53"/>
      <c r="BO82" s="53"/>
      <c r="BP82" s="53"/>
      <c r="BQ82" s="53"/>
      <c r="BR82" s="53"/>
      <c r="BS82" s="53"/>
      <c r="BT82" s="53"/>
      <c r="BU82" s="53"/>
      <c r="BV82" s="53"/>
      <c r="BW82" s="53"/>
      <c r="BX82" s="53"/>
      <c r="BY82" s="53"/>
      <c r="BZ82" s="54"/>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【107.33】</v>
      </c>
      <c r="F85" s="13" t="str">
        <f>データ!AS6</f>
        <v>【8.81】</v>
      </c>
      <c r="G85" s="13" t="str">
        <f>データ!BD6</f>
        <v>【313.43】</v>
      </c>
      <c r="H85" s="13" t="str">
        <f>データ!BO6</f>
        <v>【224.81】</v>
      </c>
      <c r="I85" s="13" t="str">
        <f>データ!BZ6</f>
        <v>【106.47】</v>
      </c>
      <c r="J85" s="13" t="str">
        <f>データ!CK6</f>
        <v>【77.53】</v>
      </c>
      <c r="K85" s="13" t="str">
        <f>データ!CV6</f>
        <v>【61.45】</v>
      </c>
      <c r="L85" s="13" t="str">
        <f>データ!DG6</f>
        <v>【100.29】</v>
      </c>
      <c r="M85" s="13" t="str">
        <f>データ!DR6</f>
        <v>【59.51】</v>
      </c>
      <c r="N85" s="13" t="str">
        <f>データ!EC6</f>
        <v>【32.38】</v>
      </c>
      <c r="O85" s="13" t="str">
        <f>データ!EN6</f>
        <v>【0.40】</v>
      </c>
    </row>
  </sheetData>
  <sheetProtection algorithmName="SHA-512" hashValue="H17V2KETDMYoHMjHDlXZ5KSzlS19yWJ8P9PrbZoGrRYnSSglvC3kUbIptFnGhZ87qwGbPQrW36ceQtzFqXbdbA==" saltValue="n9gThsusaTxfGBJ2BZ0U4w=="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100005</v>
      </c>
      <c r="D6" s="20">
        <f t="shared" si="3"/>
        <v>46</v>
      </c>
      <c r="E6" s="20">
        <f t="shared" si="3"/>
        <v>1</v>
      </c>
      <c r="F6" s="20">
        <f t="shared" si="3"/>
        <v>0</v>
      </c>
      <c r="G6" s="20">
        <f t="shared" si="3"/>
        <v>2</v>
      </c>
      <c r="H6" s="20" t="str">
        <f t="shared" si="3"/>
        <v>群馬県</v>
      </c>
      <c r="I6" s="20" t="str">
        <f t="shared" si="3"/>
        <v>法適用</v>
      </c>
      <c r="J6" s="20" t="str">
        <f t="shared" si="3"/>
        <v>水道事業</v>
      </c>
      <c r="K6" s="20" t="str">
        <f t="shared" si="3"/>
        <v>用水供給事業</v>
      </c>
      <c r="L6" s="20" t="str">
        <f t="shared" si="3"/>
        <v>B</v>
      </c>
      <c r="M6" s="20" t="str">
        <f t="shared" si="3"/>
        <v>民間企業出身</v>
      </c>
      <c r="N6" s="21" t="str">
        <f t="shared" si="3"/>
        <v>-</v>
      </c>
      <c r="O6" s="21">
        <f t="shared" si="3"/>
        <v>88.1</v>
      </c>
      <c r="P6" s="21">
        <f t="shared" si="3"/>
        <v>99.28</v>
      </c>
      <c r="Q6" s="21">
        <f t="shared" si="3"/>
        <v>0</v>
      </c>
      <c r="R6" s="21">
        <f t="shared" si="3"/>
        <v>1930976</v>
      </c>
      <c r="S6" s="21">
        <f t="shared" si="3"/>
        <v>6362.28</v>
      </c>
      <c r="T6" s="21">
        <f t="shared" si="3"/>
        <v>303.5</v>
      </c>
      <c r="U6" s="21">
        <f t="shared" si="3"/>
        <v>1166306</v>
      </c>
      <c r="V6" s="21">
        <f t="shared" si="3"/>
        <v>1499.07</v>
      </c>
      <c r="W6" s="21">
        <f t="shared" si="3"/>
        <v>778.02</v>
      </c>
      <c r="X6" s="22">
        <f>IF(X7="",NA(),X7)</f>
        <v>140.13</v>
      </c>
      <c r="Y6" s="22">
        <f t="shared" ref="Y6:AG6" si="4">IF(Y7="",NA(),Y7)</f>
        <v>138.68</v>
      </c>
      <c r="Z6" s="22">
        <f t="shared" si="4"/>
        <v>133.4</v>
      </c>
      <c r="AA6" s="22">
        <f t="shared" si="4"/>
        <v>128.13</v>
      </c>
      <c r="AB6" s="22">
        <f t="shared" si="4"/>
        <v>129.41</v>
      </c>
      <c r="AC6" s="22">
        <f t="shared" si="4"/>
        <v>112.98</v>
      </c>
      <c r="AD6" s="22">
        <f t="shared" si="4"/>
        <v>112.91</v>
      </c>
      <c r="AE6" s="22">
        <f t="shared" si="4"/>
        <v>111.13</v>
      </c>
      <c r="AF6" s="22">
        <f t="shared" si="4"/>
        <v>112.49</v>
      </c>
      <c r="AG6" s="22">
        <f t="shared" si="4"/>
        <v>107.33</v>
      </c>
      <c r="AH6" s="21" t="str">
        <f>IF(AH7="","",IF(AH7="-","【-】","【"&amp;SUBSTITUTE(TEXT(AH7,"#,##0.00"),"-","△")&amp;"】"))</f>
        <v>【107.33】</v>
      </c>
      <c r="AI6" s="21">
        <f>IF(AI7="",NA(),AI7)</f>
        <v>0</v>
      </c>
      <c r="AJ6" s="21">
        <f t="shared" ref="AJ6:AR6" si="5">IF(AJ7="",NA(),AJ7)</f>
        <v>0</v>
      </c>
      <c r="AK6" s="21">
        <f t="shared" si="5"/>
        <v>0</v>
      </c>
      <c r="AL6" s="21">
        <f t="shared" si="5"/>
        <v>0</v>
      </c>
      <c r="AM6" s="21">
        <f t="shared" si="5"/>
        <v>0</v>
      </c>
      <c r="AN6" s="22">
        <f t="shared" si="5"/>
        <v>10.49</v>
      </c>
      <c r="AO6" s="22">
        <f t="shared" si="5"/>
        <v>9.92</v>
      </c>
      <c r="AP6" s="22">
        <f t="shared" si="5"/>
        <v>12.29</v>
      </c>
      <c r="AQ6" s="22">
        <f t="shared" si="5"/>
        <v>8.77</v>
      </c>
      <c r="AR6" s="22">
        <f t="shared" si="5"/>
        <v>8.81</v>
      </c>
      <c r="AS6" s="21" t="str">
        <f>IF(AS7="","",IF(AS7="-","【-】","【"&amp;SUBSTITUTE(TEXT(AS7,"#,##0.00"),"-","△")&amp;"】"))</f>
        <v>【8.81】</v>
      </c>
      <c r="AT6" s="22">
        <f>IF(AT7="",NA(),AT7)</f>
        <v>854.13</v>
      </c>
      <c r="AU6" s="22">
        <f t="shared" ref="AU6:BC6" si="6">IF(AU7="",NA(),AU7)</f>
        <v>1247.73</v>
      </c>
      <c r="AV6" s="22">
        <f t="shared" si="6"/>
        <v>1132.3699999999999</v>
      </c>
      <c r="AW6" s="22">
        <f t="shared" si="6"/>
        <v>1108.8800000000001</v>
      </c>
      <c r="AX6" s="22">
        <f t="shared" si="6"/>
        <v>1114.7</v>
      </c>
      <c r="AY6" s="22">
        <f t="shared" si="6"/>
        <v>258.49</v>
      </c>
      <c r="AZ6" s="22">
        <f t="shared" si="6"/>
        <v>271.10000000000002</v>
      </c>
      <c r="BA6" s="22">
        <f t="shared" si="6"/>
        <v>284.45</v>
      </c>
      <c r="BB6" s="22">
        <f t="shared" si="6"/>
        <v>309.23</v>
      </c>
      <c r="BC6" s="22">
        <f t="shared" si="6"/>
        <v>313.43</v>
      </c>
      <c r="BD6" s="21" t="str">
        <f>IF(BD7="","",IF(BD7="-","【-】","【"&amp;SUBSTITUTE(TEXT(BD7,"#,##0.00"),"-","△")&amp;"】"))</f>
        <v>【313.43】</v>
      </c>
      <c r="BE6" s="22">
        <f>IF(BE7="",NA(),BE7)</f>
        <v>249.96</v>
      </c>
      <c r="BF6" s="22">
        <f t="shared" ref="BF6:BN6" si="7">IF(BF7="",NA(),BF7)</f>
        <v>225.87</v>
      </c>
      <c r="BG6" s="22">
        <f t="shared" si="7"/>
        <v>220.5</v>
      </c>
      <c r="BH6" s="22">
        <f t="shared" si="7"/>
        <v>172.86</v>
      </c>
      <c r="BI6" s="22">
        <f t="shared" si="7"/>
        <v>150.34</v>
      </c>
      <c r="BJ6" s="22">
        <f t="shared" si="7"/>
        <v>290.31</v>
      </c>
      <c r="BK6" s="22">
        <f t="shared" si="7"/>
        <v>272.95999999999998</v>
      </c>
      <c r="BL6" s="22">
        <f t="shared" si="7"/>
        <v>260.95999999999998</v>
      </c>
      <c r="BM6" s="22">
        <f t="shared" si="7"/>
        <v>240.07</v>
      </c>
      <c r="BN6" s="22">
        <f t="shared" si="7"/>
        <v>224.81</v>
      </c>
      <c r="BO6" s="21" t="str">
        <f>IF(BO7="","",IF(BO7="-","【-】","【"&amp;SUBSTITUTE(TEXT(BO7,"#,##0.00"),"-","△")&amp;"】"))</f>
        <v>【224.81】</v>
      </c>
      <c r="BP6" s="22">
        <f>IF(BP7="",NA(),BP7)</f>
        <v>142.36000000000001</v>
      </c>
      <c r="BQ6" s="22">
        <f t="shared" ref="BQ6:BY6" si="8">IF(BQ7="",NA(),BQ7)</f>
        <v>140.44</v>
      </c>
      <c r="BR6" s="22">
        <f t="shared" si="8"/>
        <v>130.38</v>
      </c>
      <c r="BS6" s="22">
        <f t="shared" si="8"/>
        <v>123.89</v>
      </c>
      <c r="BT6" s="22">
        <f t="shared" si="8"/>
        <v>126.29</v>
      </c>
      <c r="BU6" s="22">
        <f t="shared" si="8"/>
        <v>112.83</v>
      </c>
      <c r="BV6" s="22">
        <f t="shared" si="8"/>
        <v>112.84</v>
      </c>
      <c r="BW6" s="22">
        <f t="shared" si="8"/>
        <v>110.77</v>
      </c>
      <c r="BX6" s="22">
        <f t="shared" si="8"/>
        <v>112.35</v>
      </c>
      <c r="BY6" s="22">
        <f t="shared" si="8"/>
        <v>106.47</v>
      </c>
      <c r="BZ6" s="21" t="str">
        <f>IF(BZ7="","",IF(BZ7="-","【-】","【"&amp;SUBSTITUTE(TEXT(BZ7,"#,##0.00"),"-","△")&amp;"】"))</f>
        <v>【106.47】</v>
      </c>
      <c r="CA6" s="22">
        <f>IF(CA7="",NA(),CA7)</f>
        <v>51.69</v>
      </c>
      <c r="CB6" s="22">
        <f t="shared" ref="CB6:CJ6" si="9">IF(CB7="",NA(),CB7)</f>
        <v>52.39</v>
      </c>
      <c r="CC6" s="22">
        <f t="shared" si="9"/>
        <v>50.12</v>
      </c>
      <c r="CD6" s="22">
        <f t="shared" si="9"/>
        <v>52.74</v>
      </c>
      <c r="CE6" s="22">
        <f t="shared" si="9"/>
        <v>51.74</v>
      </c>
      <c r="CF6" s="22">
        <f t="shared" si="9"/>
        <v>73.86</v>
      </c>
      <c r="CG6" s="22">
        <f t="shared" si="9"/>
        <v>73.849999999999994</v>
      </c>
      <c r="CH6" s="22">
        <f t="shared" si="9"/>
        <v>73.180000000000007</v>
      </c>
      <c r="CI6" s="22">
        <f t="shared" si="9"/>
        <v>73.05</v>
      </c>
      <c r="CJ6" s="22">
        <f t="shared" si="9"/>
        <v>77.53</v>
      </c>
      <c r="CK6" s="21" t="str">
        <f>IF(CK7="","",IF(CK7="-","【-】","【"&amp;SUBSTITUTE(TEXT(CK7,"#,##0.00"),"-","△")&amp;"】"))</f>
        <v>【77.53】</v>
      </c>
      <c r="CL6" s="22">
        <f>IF(CL7="",NA(),CL7)</f>
        <v>58.54</v>
      </c>
      <c r="CM6" s="22">
        <f t="shared" ref="CM6:CU6" si="10">IF(CM7="",NA(),CM7)</f>
        <v>58.54</v>
      </c>
      <c r="CN6" s="22">
        <f t="shared" si="10"/>
        <v>58.68</v>
      </c>
      <c r="CO6" s="22">
        <f t="shared" si="10"/>
        <v>58.68</v>
      </c>
      <c r="CP6" s="22">
        <f t="shared" si="10"/>
        <v>58.68</v>
      </c>
      <c r="CQ6" s="22">
        <f t="shared" si="10"/>
        <v>61.77</v>
      </c>
      <c r="CR6" s="22">
        <f t="shared" si="10"/>
        <v>61.69</v>
      </c>
      <c r="CS6" s="22">
        <f t="shared" si="10"/>
        <v>62.26</v>
      </c>
      <c r="CT6" s="22">
        <f t="shared" si="10"/>
        <v>62.22</v>
      </c>
      <c r="CU6" s="22">
        <f t="shared" si="10"/>
        <v>61.45</v>
      </c>
      <c r="CV6" s="21" t="str">
        <f>IF(CV7="","",IF(CV7="-","【-】","【"&amp;SUBSTITUTE(TEXT(CV7,"#,##0.00"),"-","△")&amp;"】"))</f>
        <v>【61.45】</v>
      </c>
      <c r="CW6" s="22">
        <f>IF(CW7="",NA(),CW7)</f>
        <v>100</v>
      </c>
      <c r="CX6" s="22">
        <f t="shared" ref="CX6:DF6" si="11">IF(CX7="",NA(),CX7)</f>
        <v>100</v>
      </c>
      <c r="CY6" s="22">
        <f t="shared" si="11"/>
        <v>100</v>
      </c>
      <c r="CZ6" s="22">
        <f t="shared" si="11"/>
        <v>100</v>
      </c>
      <c r="DA6" s="22">
        <f t="shared" si="11"/>
        <v>100</v>
      </c>
      <c r="DB6" s="22">
        <f t="shared" si="11"/>
        <v>100.08</v>
      </c>
      <c r="DC6" s="22">
        <f t="shared" si="11"/>
        <v>100</v>
      </c>
      <c r="DD6" s="22">
        <f t="shared" si="11"/>
        <v>100.16</v>
      </c>
      <c r="DE6" s="22">
        <f t="shared" si="11"/>
        <v>100.28</v>
      </c>
      <c r="DF6" s="22">
        <f t="shared" si="11"/>
        <v>100.29</v>
      </c>
      <c r="DG6" s="21" t="str">
        <f>IF(DG7="","",IF(DG7="-","【-】","【"&amp;SUBSTITUTE(TEXT(DG7,"#,##0.00"),"-","△")&amp;"】"))</f>
        <v>【100.29】</v>
      </c>
      <c r="DH6" s="22">
        <f>IF(DH7="",NA(),DH7)</f>
        <v>54.36</v>
      </c>
      <c r="DI6" s="22">
        <f t="shared" ref="DI6:DQ6" si="12">IF(DI7="",NA(),DI7)</f>
        <v>53.69</v>
      </c>
      <c r="DJ6" s="22">
        <f t="shared" si="12"/>
        <v>55.08</v>
      </c>
      <c r="DK6" s="22">
        <f t="shared" si="12"/>
        <v>56.83</v>
      </c>
      <c r="DL6" s="22">
        <f t="shared" si="12"/>
        <v>56.97</v>
      </c>
      <c r="DM6" s="22">
        <f t="shared" si="12"/>
        <v>55.77</v>
      </c>
      <c r="DN6" s="22">
        <f t="shared" si="12"/>
        <v>56.48</v>
      </c>
      <c r="DO6" s="22">
        <f t="shared" si="12"/>
        <v>57.5</v>
      </c>
      <c r="DP6" s="22">
        <f t="shared" si="12"/>
        <v>58.52</v>
      </c>
      <c r="DQ6" s="22">
        <f t="shared" si="12"/>
        <v>59.51</v>
      </c>
      <c r="DR6" s="21" t="str">
        <f>IF(DR7="","",IF(DR7="-","【-】","【"&amp;SUBSTITUTE(TEXT(DR7,"#,##0.00"),"-","△")&amp;"】"))</f>
        <v>【59.51】</v>
      </c>
      <c r="DS6" s="21">
        <f>IF(DS7="",NA(),DS7)</f>
        <v>0</v>
      </c>
      <c r="DT6" s="21">
        <f t="shared" ref="DT6:EB6" si="13">IF(DT7="",NA(),DT7)</f>
        <v>0</v>
      </c>
      <c r="DU6" s="21">
        <f t="shared" si="13"/>
        <v>0</v>
      </c>
      <c r="DV6" s="21">
        <f t="shared" si="13"/>
        <v>0</v>
      </c>
      <c r="DW6" s="21">
        <f t="shared" si="13"/>
        <v>0</v>
      </c>
      <c r="DX6" s="22">
        <f t="shared" si="13"/>
        <v>25.84</v>
      </c>
      <c r="DY6" s="22">
        <f t="shared" si="13"/>
        <v>27.61</v>
      </c>
      <c r="DZ6" s="22">
        <f t="shared" si="13"/>
        <v>30.3</v>
      </c>
      <c r="EA6" s="22">
        <f t="shared" si="13"/>
        <v>31.74</v>
      </c>
      <c r="EB6" s="22">
        <f t="shared" si="13"/>
        <v>32.380000000000003</v>
      </c>
      <c r="EC6" s="21" t="str">
        <f>IF(EC7="","",IF(EC7="-","【-】","【"&amp;SUBSTITUTE(TEXT(EC7,"#,##0.00"),"-","△")&amp;"】"))</f>
        <v>【32.38】</v>
      </c>
      <c r="ED6" s="21">
        <f>IF(ED7="",NA(),ED7)</f>
        <v>0</v>
      </c>
      <c r="EE6" s="21">
        <f t="shared" ref="EE6:EM6" si="14">IF(EE7="",NA(),EE7)</f>
        <v>0</v>
      </c>
      <c r="EF6" s="21">
        <f t="shared" si="14"/>
        <v>0</v>
      </c>
      <c r="EG6" s="21">
        <f t="shared" si="14"/>
        <v>0</v>
      </c>
      <c r="EH6" s="21">
        <f t="shared" si="14"/>
        <v>0</v>
      </c>
      <c r="EI6" s="22">
        <f t="shared" si="14"/>
        <v>0.24</v>
      </c>
      <c r="EJ6" s="22">
        <f t="shared" si="14"/>
        <v>0.2</v>
      </c>
      <c r="EK6" s="22">
        <f t="shared" si="14"/>
        <v>0.32</v>
      </c>
      <c r="EL6" s="22">
        <f t="shared" si="14"/>
        <v>0.28000000000000003</v>
      </c>
      <c r="EM6" s="22">
        <f t="shared" si="14"/>
        <v>0.4</v>
      </c>
      <c r="EN6" s="21" t="str">
        <f>IF(EN7="","",IF(EN7="-","【-】","【"&amp;SUBSTITUTE(TEXT(EN7,"#,##0.00"),"-","△")&amp;"】"))</f>
        <v>【0.40】</v>
      </c>
    </row>
    <row r="7" spans="1:144" s="23" customFormat="1" x14ac:dyDescent="0.15">
      <c r="A7" s="15"/>
      <c r="B7" s="24">
        <v>2022</v>
      </c>
      <c r="C7" s="24">
        <v>100005</v>
      </c>
      <c r="D7" s="24">
        <v>46</v>
      </c>
      <c r="E7" s="24">
        <v>1</v>
      </c>
      <c r="F7" s="24">
        <v>0</v>
      </c>
      <c r="G7" s="24">
        <v>2</v>
      </c>
      <c r="H7" s="24" t="s">
        <v>93</v>
      </c>
      <c r="I7" s="24" t="s">
        <v>94</v>
      </c>
      <c r="J7" s="24" t="s">
        <v>95</v>
      </c>
      <c r="K7" s="24" t="s">
        <v>96</v>
      </c>
      <c r="L7" s="24" t="s">
        <v>97</v>
      </c>
      <c r="M7" s="24" t="s">
        <v>98</v>
      </c>
      <c r="N7" s="25" t="s">
        <v>99</v>
      </c>
      <c r="O7" s="25">
        <v>88.1</v>
      </c>
      <c r="P7" s="25">
        <v>99.28</v>
      </c>
      <c r="Q7" s="25">
        <v>0</v>
      </c>
      <c r="R7" s="25">
        <v>1930976</v>
      </c>
      <c r="S7" s="25">
        <v>6362.28</v>
      </c>
      <c r="T7" s="25">
        <v>303.5</v>
      </c>
      <c r="U7" s="25">
        <v>1166306</v>
      </c>
      <c r="V7" s="25">
        <v>1499.07</v>
      </c>
      <c r="W7" s="25">
        <v>778.02</v>
      </c>
      <c r="X7" s="25">
        <v>140.13</v>
      </c>
      <c r="Y7" s="25">
        <v>138.68</v>
      </c>
      <c r="Z7" s="25">
        <v>133.4</v>
      </c>
      <c r="AA7" s="25">
        <v>128.13</v>
      </c>
      <c r="AB7" s="25">
        <v>129.41</v>
      </c>
      <c r="AC7" s="25">
        <v>112.98</v>
      </c>
      <c r="AD7" s="25">
        <v>112.91</v>
      </c>
      <c r="AE7" s="25">
        <v>111.13</v>
      </c>
      <c r="AF7" s="25">
        <v>112.49</v>
      </c>
      <c r="AG7" s="25">
        <v>107.33</v>
      </c>
      <c r="AH7" s="25">
        <v>107.33</v>
      </c>
      <c r="AI7" s="25">
        <v>0</v>
      </c>
      <c r="AJ7" s="25">
        <v>0</v>
      </c>
      <c r="AK7" s="25">
        <v>0</v>
      </c>
      <c r="AL7" s="25">
        <v>0</v>
      </c>
      <c r="AM7" s="25">
        <v>0</v>
      </c>
      <c r="AN7" s="25">
        <v>10.49</v>
      </c>
      <c r="AO7" s="25">
        <v>9.92</v>
      </c>
      <c r="AP7" s="25">
        <v>12.29</v>
      </c>
      <c r="AQ7" s="25">
        <v>8.77</v>
      </c>
      <c r="AR7" s="25">
        <v>8.81</v>
      </c>
      <c r="AS7" s="25">
        <v>8.81</v>
      </c>
      <c r="AT7" s="25">
        <v>854.13</v>
      </c>
      <c r="AU7" s="25">
        <v>1247.73</v>
      </c>
      <c r="AV7" s="25">
        <v>1132.3699999999999</v>
      </c>
      <c r="AW7" s="25">
        <v>1108.8800000000001</v>
      </c>
      <c r="AX7" s="25">
        <v>1114.7</v>
      </c>
      <c r="AY7" s="25">
        <v>258.49</v>
      </c>
      <c r="AZ7" s="25">
        <v>271.10000000000002</v>
      </c>
      <c r="BA7" s="25">
        <v>284.45</v>
      </c>
      <c r="BB7" s="25">
        <v>309.23</v>
      </c>
      <c r="BC7" s="25">
        <v>313.43</v>
      </c>
      <c r="BD7" s="25">
        <v>313.43</v>
      </c>
      <c r="BE7" s="25">
        <v>249.96</v>
      </c>
      <c r="BF7" s="25">
        <v>225.87</v>
      </c>
      <c r="BG7" s="25">
        <v>220.5</v>
      </c>
      <c r="BH7" s="25">
        <v>172.86</v>
      </c>
      <c r="BI7" s="25">
        <v>150.34</v>
      </c>
      <c r="BJ7" s="25">
        <v>290.31</v>
      </c>
      <c r="BK7" s="25">
        <v>272.95999999999998</v>
      </c>
      <c r="BL7" s="25">
        <v>260.95999999999998</v>
      </c>
      <c r="BM7" s="25">
        <v>240.07</v>
      </c>
      <c r="BN7" s="25">
        <v>224.81</v>
      </c>
      <c r="BO7" s="25">
        <v>224.81</v>
      </c>
      <c r="BP7" s="25">
        <v>142.36000000000001</v>
      </c>
      <c r="BQ7" s="25">
        <v>140.44</v>
      </c>
      <c r="BR7" s="25">
        <v>130.38</v>
      </c>
      <c r="BS7" s="25">
        <v>123.89</v>
      </c>
      <c r="BT7" s="25">
        <v>126.29</v>
      </c>
      <c r="BU7" s="25">
        <v>112.83</v>
      </c>
      <c r="BV7" s="25">
        <v>112.84</v>
      </c>
      <c r="BW7" s="25">
        <v>110.77</v>
      </c>
      <c r="BX7" s="25">
        <v>112.35</v>
      </c>
      <c r="BY7" s="25">
        <v>106.47</v>
      </c>
      <c r="BZ7" s="25">
        <v>106.47</v>
      </c>
      <c r="CA7" s="25">
        <v>51.69</v>
      </c>
      <c r="CB7" s="25">
        <v>52.39</v>
      </c>
      <c r="CC7" s="25">
        <v>50.12</v>
      </c>
      <c r="CD7" s="25">
        <v>52.74</v>
      </c>
      <c r="CE7" s="25">
        <v>51.74</v>
      </c>
      <c r="CF7" s="25">
        <v>73.86</v>
      </c>
      <c r="CG7" s="25">
        <v>73.849999999999994</v>
      </c>
      <c r="CH7" s="25">
        <v>73.180000000000007</v>
      </c>
      <c r="CI7" s="25">
        <v>73.05</v>
      </c>
      <c r="CJ7" s="25">
        <v>77.53</v>
      </c>
      <c r="CK7" s="25">
        <v>77.53</v>
      </c>
      <c r="CL7" s="25">
        <v>58.54</v>
      </c>
      <c r="CM7" s="25">
        <v>58.54</v>
      </c>
      <c r="CN7" s="25">
        <v>58.68</v>
      </c>
      <c r="CO7" s="25">
        <v>58.68</v>
      </c>
      <c r="CP7" s="25">
        <v>58.68</v>
      </c>
      <c r="CQ7" s="25">
        <v>61.77</v>
      </c>
      <c r="CR7" s="25">
        <v>61.69</v>
      </c>
      <c r="CS7" s="25">
        <v>62.26</v>
      </c>
      <c r="CT7" s="25">
        <v>62.22</v>
      </c>
      <c r="CU7" s="25">
        <v>61.45</v>
      </c>
      <c r="CV7" s="25">
        <v>61.45</v>
      </c>
      <c r="CW7" s="25">
        <v>100</v>
      </c>
      <c r="CX7" s="25">
        <v>100</v>
      </c>
      <c r="CY7" s="25">
        <v>100</v>
      </c>
      <c r="CZ7" s="25">
        <v>100</v>
      </c>
      <c r="DA7" s="25">
        <v>100</v>
      </c>
      <c r="DB7" s="25">
        <v>100.08</v>
      </c>
      <c r="DC7" s="25">
        <v>100</v>
      </c>
      <c r="DD7" s="25">
        <v>100.16</v>
      </c>
      <c r="DE7" s="25">
        <v>100.28</v>
      </c>
      <c r="DF7" s="25">
        <v>100.29</v>
      </c>
      <c r="DG7" s="25">
        <v>100.29</v>
      </c>
      <c r="DH7" s="25">
        <v>54.36</v>
      </c>
      <c r="DI7" s="25">
        <v>53.69</v>
      </c>
      <c r="DJ7" s="25">
        <v>55.08</v>
      </c>
      <c r="DK7" s="25">
        <v>56.83</v>
      </c>
      <c r="DL7" s="25">
        <v>56.97</v>
      </c>
      <c r="DM7" s="25">
        <v>55.77</v>
      </c>
      <c r="DN7" s="25">
        <v>56.48</v>
      </c>
      <c r="DO7" s="25">
        <v>57.5</v>
      </c>
      <c r="DP7" s="25">
        <v>58.52</v>
      </c>
      <c r="DQ7" s="25">
        <v>59.51</v>
      </c>
      <c r="DR7" s="25">
        <v>59.51</v>
      </c>
      <c r="DS7" s="25">
        <v>0</v>
      </c>
      <c r="DT7" s="25">
        <v>0</v>
      </c>
      <c r="DU7" s="25">
        <v>0</v>
      </c>
      <c r="DV7" s="25">
        <v>0</v>
      </c>
      <c r="DW7" s="25">
        <v>0</v>
      </c>
      <c r="DX7" s="25">
        <v>25.84</v>
      </c>
      <c r="DY7" s="25">
        <v>27.61</v>
      </c>
      <c r="DZ7" s="25">
        <v>30.3</v>
      </c>
      <c r="EA7" s="25">
        <v>31.74</v>
      </c>
      <c r="EB7" s="25">
        <v>32.380000000000003</v>
      </c>
      <c r="EC7" s="25">
        <v>32.380000000000003</v>
      </c>
      <c r="ED7" s="25">
        <v>0</v>
      </c>
      <c r="EE7" s="25">
        <v>0</v>
      </c>
      <c r="EF7" s="25">
        <v>0</v>
      </c>
      <c r="EG7" s="25">
        <v>0</v>
      </c>
      <c r="EH7" s="25">
        <v>0</v>
      </c>
      <c r="EI7" s="25">
        <v>0.24</v>
      </c>
      <c r="EJ7" s="25">
        <v>0.2</v>
      </c>
      <c r="EK7" s="25">
        <v>0.32</v>
      </c>
      <c r="EL7" s="25">
        <v>0.28000000000000003</v>
      </c>
      <c r="EM7" s="25">
        <v>0.4</v>
      </c>
      <c r="EN7" s="25">
        <v>0.4</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
  </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Base>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title>
  <dc:subject>
  </dc:subject>
  <dc:creator>
  </dc:creator>
  <cp:keywords>
  </cp:keywords>
  <dc:description>
  </dc:description>
  <cp:lastModifiedBy>
  </cp:lastModifiedBy>
  <cp:lastPrinted>2024-01-25T05:55:04Z</cp:lastPrinted>
  <dcterms:created xsi:type="dcterms:W3CDTF">2023-12-05T00:50:40Z</dcterms:created>
  <dcterms:modified xsi:type="dcterms:W3CDTF">2024-01-26T08:45:32Z</dcterms:modified>
  <cp:category>
  </cp:category>
</cp:coreProperties>
</file>