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S11204\Box\下水道管理課\R5年度\03_財務担当\03_01_財務全般\03_01_030_財務（照会・回答）\【1_30〆】【財政課130〆】【総務省22〆】公営企業に係る経営比較分析表（令和４年度決算）の分析等について（依頼）\"/>
    </mc:Choice>
  </mc:AlternateContent>
  <xr:revisionPtr revIDLastSave="0" documentId="13_ncr:1_{DE3CD4E4-369A-4734-83B3-A5573946EEE0}" xr6:coauthVersionLast="36" xr6:coauthVersionMax="36" xr10:uidLastSave="{00000000-0000-0000-0000-000000000000}"/>
  <workbookProtection workbookAlgorithmName="SHA-512" workbookHashValue="aSle7d2npXxAYLmEtGkKPb7BdlipDNgKRZS3cRNjxOKRBpeFt+vFywFhZacC8qc9pEb4Q0aiHZYcbShkxxKxjQ==" workbookSaltValue="IpramijMay5EFB5NJsqEpg==" workbookSpinCount="100000" lockStructure="1"/>
  <bookViews>
    <workbookView xWindow="0" yWindow="0" windowWidth="15360" windowHeight="76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B10" i="4"/>
  <c r="BB8" i="4"/>
  <c r="AT8" i="4"/>
  <c r="AL8" i="4"/>
  <c r="W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<sst xmlns="http://schemas.openxmlformats.org/spreadsheetml/2006/main" count="231" uniqueCount="116">
  <si>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</si>
  <si>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</si>
  <si>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</si>
  <si>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</si>
  <si>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</si>
  <si>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</si>
  <si>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</si>
  <si>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</si>
  <si>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</si>
  <si>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</si>
  <si>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</si>
  <si>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</si>
  <si>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</si>
  <si>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</si>
  <si>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</si>
  <si>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</si>
  <si>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</si>
  <si>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</si>
  <si>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</si>
  <si>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</si>
  <si>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</si>
  <si>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</si>
  <si>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</si>
  <si>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</si>
  <si>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</si>
  <si>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</si>
  <si>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</si>
  <si>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</si>
  <si>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</si>
  <si>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</si>
  <si>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</si>
  <si>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</si>
  <si>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</si>
  <si>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</si>
  <si>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</si>
  <si>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</si>
  <si>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</si>
  <si>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</si>
  <si>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</si>
  <si>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</si>
  <si>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</si>
  <si>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</si>
  <si>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</si>
  <si>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</si>
  <si>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</si>
  <si>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</si>
  <si>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</si>
  <si>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</si>
  <si>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</si>
  <si>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</si>
  <si>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</si>
  <si>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</si>
  <si>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</si>
  <si>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</si>
  <si>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</si>
  <si>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</si>
  <si>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</si>
  <si>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</si>
  <si>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</si>
  <si>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</si>
  <si>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</si>
  <si>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</si>
  <si>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</si>
  <si>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</si>
  <si>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</si>
  <si>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</si>
  <si>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</si>
  <si>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</si>
  <si>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</si>
  <si>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</si>
  <si>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</si>
  <si>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</si>
  <si>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</si>
  <si>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</si>
  <si>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</si>
  <si>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</si>
  <si>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</si>
  <si>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</si>
  <si>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</si>
  <si>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</si>
  <si>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</si>
  <si>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</si>
  <si>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</si>
  <si>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</si>
  <si>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</si>
  <si>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</si>
  <si>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</si>
  <si>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</si>
  <si>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</si>
  <si>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</si>
  <si>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</si>
  <si>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</si>
  <si>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</si>
  <si>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</si>
  <si>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</si>
  <si>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</si>
  <si>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t>
  </si>
  <si>
    <t>法適用</t>
  </si>
  <si>
    <t>下水道事業</t>
  </si>
  <si>
    <t>流域下水道</t>
  </si>
  <si>
    <t>E1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</si>
  <si>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</si>
  <si>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</si>
  <si>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</si>
  <si>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</si>
  <si>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</si>
  <si>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</si>
  <si>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</si>
  <si>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</si>
  <si>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</si>
  <si>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</si>
  <si>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</si>
  <si>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</si>
  <si>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各経営指標の状況から、現時点での経営状況は健全であるといえる。
　一方、流域下水道を取り巻く経営環境は、県人口がピークを迎える中、膨大な施設整備の本格的な改築更新時期が到来するなど、大きく変化している。
　そこで、中長期にわたり、流域下水道事業を健全に経営していくため、「埼玉県下水道局経営マネジメント目標」及び、「埼玉県下水道ストックマネジメント計画」をH31年1月に策定した。
　さらに、令和元年度から効率的な執行体制の確保と下水道の広域化・共同化を進めるため、市町公共下水道に対する技術的助言など知事の事務を下水道局に一元化した。
　今後は汚泥処理の共同処理化や農業集落排水施設の取込等の広域的な取組のほか、下水汚泥のバイオガスエネルギーへの活用や排熱利用など下水道資源の有効活用、温暖化対策事業等を通じて新たな事業環境の変化にも積極的に対応するとともに、引き続き費用対効果を見極めながら適正な事業運営がなされるようPDCAサイクルに則り経営マネジメントを徹底していく。</t>
    <phoneticPr fontId="4"/>
  </si>
  <si>
    <r>
      <t>　下水道管渠は本格的な更新時期を迎えていないため、「②管渠老朽化率」は0％となっており、「③管渠改善率」も低率となっている。
　処理場やポンプ場の機械・電気設備については標準耐用年数が10年から20年と短く既に更新期を迎えていることから、ライフサイクルコストの縮減と年度間予算の平準化を行う。
　H31年1月に策定した「埼玉県下水道局ストックマネジメント計画」に基づき、機能の重要性や健全性、主要プロジェクトへの位置づけ等を踏まえ、優先度を定めて計画的に改築・更新を実施してい</t>
    </r>
    <r>
      <rPr>
        <sz val="10"/>
        <color rgb="FFFF0000"/>
        <rFont val="ＭＳ ゴシック"/>
        <family val="3"/>
        <charset val="128"/>
      </rPr>
      <t>る</t>
    </r>
    <r>
      <rPr>
        <sz val="10"/>
        <color theme="1"/>
        <rFont val="ＭＳ ゴシック"/>
        <family val="3"/>
        <charset val="128"/>
      </rPr>
      <t>。</t>
    </r>
    <r>
      <rPr>
        <sz val="10"/>
        <color rgb="FFFF0000"/>
        <rFont val="ＭＳ ゴシック"/>
        <family val="3"/>
        <charset val="128"/>
      </rPr>
      <t>また、計画については策定後も流域ごとに必要な設備追加などの見直しを随時行っている。</t>
    </r>
    <rPh sb="243" eb="245">
      <t>ケイカク</t>
    </rPh>
    <rPh sb="250" eb="253">
      <t>サクテイゴ</t>
    </rPh>
    <rPh sb="254" eb="256">
      <t>リュウイキ</t>
    </rPh>
    <rPh sb="259" eb="261">
      <t>ヒツヨウ</t>
    </rPh>
    <rPh sb="262" eb="264">
      <t>セツビ</t>
    </rPh>
    <rPh sb="264" eb="266">
      <t>ツイカ</t>
    </rPh>
    <rPh sb="269" eb="271">
      <t>ミナオ</t>
    </rPh>
    <rPh sb="273" eb="275">
      <t>ズイジ</t>
    </rPh>
    <rPh sb="275" eb="276">
      <t>オコナ</t>
    </rPh>
    <phoneticPr fontId="4"/>
  </si>
  <si>
    <r>
      <t>　埼玉県が行う8つの流域下水道の維持管理費は受益者負担の原則に基づき、関係する市町の下水道使用料を原資とした維持管理負担金で賄われている。
　流域下水道の維持管理費等の費用と維持管理負担金等の収益との割合を示した「①経常収支比率」は</t>
    </r>
    <r>
      <rPr>
        <sz val="10"/>
        <color rgb="FFFF0000"/>
        <rFont val="ＭＳ ゴシック"/>
        <family val="3"/>
        <charset val="128"/>
      </rPr>
      <t>R3年度までは</t>
    </r>
    <r>
      <rPr>
        <sz val="10"/>
        <color theme="1"/>
        <rFont val="ＭＳ ゴシック"/>
        <family val="3"/>
        <charset val="128"/>
      </rPr>
      <t>100％を超え、適正な水準で収支が均衡しており、本県の経営状況は</t>
    </r>
    <r>
      <rPr>
        <sz val="10"/>
        <color rgb="FFFF0000"/>
        <rFont val="ＭＳ ゴシック"/>
        <family val="3"/>
        <charset val="128"/>
      </rPr>
      <t>安定していたが、R4年度は電気料金の高騰などにより維持管理経費が増加したことから100％を下回った。</t>
    </r>
    <r>
      <rPr>
        <sz val="10"/>
        <color theme="1"/>
        <rFont val="ＭＳ ゴシック"/>
        <family val="3"/>
        <charset val="128"/>
      </rPr>
      <t xml:space="preserve">
　また、累積欠損金</t>
    </r>
    <r>
      <rPr>
        <sz val="10"/>
        <color rgb="FFFF0000"/>
        <rFont val="ＭＳ ゴシック"/>
        <family val="3"/>
        <charset val="128"/>
      </rPr>
      <t>は</t>
    </r>
    <r>
      <rPr>
        <sz val="10"/>
        <color theme="1"/>
        <rFont val="ＭＳ ゴシック"/>
        <family val="3"/>
        <charset val="128"/>
      </rPr>
      <t>生じていないため「②累積欠損金比率」は0％である。
　「③流動比率」は100％を上回っており、支払い能力に問題はない状況である。「④企業債残高対事業規模比率」は管渠整備がほぼ終了し、企業債残高がH12年度をピークに減少、近年は横ばいから微増であるが、今後は老朽化が進む施設の本格的な改築更新時期を迎えることから、適切に起債の管理を行っていく。
　「⑥汚水処理原価」については、ここ5年間で29～</t>
    </r>
    <r>
      <rPr>
        <sz val="10"/>
        <color rgb="FFFF0000"/>
        <rFont val="ＭＳ ゴシック"/>
        <family val="3"/>
        <charset val="128"/>
      </rPr>
      <t>38</t>
    </r>
    <r>
      <rPr>
        <sz val="10"/>
        <color theme="1"/>
        <rFont val="ＭＳ ゴシック"/>
        <family val="3"/>
        <charset val="128"/>
      </rPr>
      <t>円前後を維持しており、類似団体、事業規模別に比較しても効率的な運営を行っているといえる。「⑦施設利用率」は</t>
    </r>
    <r>
      <rPr>
        <sz val="10"/>
        <color rgb="FFFF0000"/>
        <rFont val="ＭＳ ゴシック"/>
        <family val="3"/>
        <charset val="128"/>
      </rPr>
      <t>ここ5年間</t>
    </r>
    <r>
      <rPr>
        <sz val="10"/>
        <color theme="1"/>
        <rFont val="ＭＳ ゴシック"/>
        <family val="3"/>
        <charset val="128"/>
      </rPr>
      <t>60％以上を維持している。　</t>
    </r>
    <rPh sb="165" eb="167">
      <t>ネンド</t>
    </rPh>
    <rPh sb="200" eb="202">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</si>
</sst>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0.1</c:v>
                </c:pt>
                <c:pt idx="1">
                  <c:v>0.12</c:v>
                </c:pt>
                <c:pt idx="2">
                  <c:v>0.28000000000000003</c:v>
                </c:pt>
                <c:pt idx="3">
                  <c:v>0.09</c:v>
                </c:pt>
                <c:pt idx="4">
                  <c:v>0.05</c:v>
                </c:pt>
              </c:numCache>
            </c:numRef>
          </c:val>
          <c:extLst>
            <c:ext xmlns:c16="http://schemas.microsoft.com/office/drawing/2014/chart" uri="{C3380CC4-5D6E-409C-BE32-E72D297353CC}">
              <c16:uniqueId val="{00000000-E448-4673-9087-3B7E59E3960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1.87</c:v>
                </c:pt>
                <c:pt idx="3">
                  <c:v>0.1</c:v>
                </c:pt>
                <c:pt idx="4">
                  <c:v>0.09</c:v>
                </c:pt>
              </c:numCache>
            </c:numRef>
          </c:val>
          <c:smooth val="0"/>
          <c:extLst>
            <c:ext xmlns:c16="http://schemas.microsoft.com/office/drawing/2014/chart" uri="{C3380CC4-5D6E-409C-BE32-E72D297353CC}">
              <c16:uniqueId val="{00000001-E448-4673-9087-3B7E59E3960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100.94</c:v>
                </c:pt>
                <c:pt idx="1">
                  <c:v>104.16</c:v>
                </c:pt>
                <c:pt idx="2">
                  <c:v>106.83</c:v>
                </c:pt>
                <c:pt idx="3">
                  <c:v>104.36</c:v>
                </c:pt>
                <c:pt idx="4">
                  <c:v>94.9</c:v>
                </c:pt>
              </c:numCache>
            </c:numRef>
          </c:val>
          <c:extLst>
            <c:ext xmlns:c16="http://schemas.microsoft.com/office/drawing/2014/chart" uri="{C3380CC4-5D6E-409C-BE32-E72D297353CC}">
              <c16:uniqueId val="{00000000-2C30-47A4-8C3D-9F9CCBDAFE9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98.64</c:v>
                </c:pt>
                <c:pt idx="1">
                  <c:v>100.49</c:v>
                </c:pt>
                <c:pt idx="2">
                  <c:v>101.63</c:v>
                </c:pt>
                <c:pt idx="3">
                  <c:v>100.14</c:v>
                </c:pt>
                <c:pt idx="4">
                  <c:v>99.22</c:v>
                </c:pt>
              </c:numCache>
            </c:numRef>
          </c:val>
          <c:smooth val="0"/>
          <c:extLst>
            <c:ext xmlns:c16="http://schemas.microsoft.com/office/drawing/2014/chart" uri="{C3380CC4-5D6E-409C-BE32-E72D297353CC}">
              <c16:uniqueId val="{00000001-2C30-47A4-8C3D-9F9CCBDAFE9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34.06</c:v>
                </c:pt>
                <c:pt idx="1">
                  <c:v>36.47</c:v>
                </c:pt>
                <c:pt idx="2">
                  <c:v>39.549999999999997</c:v>
                </c:pt>
                <c:pt idx="3">
                  <c:v>41.39</c:v>
                </c:pt>
                <c:pt idx="4">
                  <c:v>44.21</c:v>
                </c:pt>
              </c:numCache>
            </c:numRef>
          </c:val>
          <c:extLst>
            <c:ext xmlns:c16="http://schemas.microsoft.com/office/drawing/2014/chart" uri="{C3380CC4-5D6E-409C-BE32-E72D297353CC}">
              <c16:uniqueId val="{00000000-10F2-4C3F-A638-743A81C344B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48.81</c:v>
                </c:pt>
                <c:pt idx="1">
                  <c:v>39.35</c:v>
                </c:pt>
                <c:pt idx="2">
                  <c:v>31.96</c:v>
                </c:pt>
                <c:pt idx="3">
                  <c:v>34.17</c:v>
                </c:pt>
                <c:pt idx="4">
                  <c:v>36.770000000000003</c:v>
                </c:pt>
              </c:numCache>
            </c:numRef>
          </c:val>
          <c:smooth val="0"/>
          <c:extLst>
            <c:ext xmlns:c16="http://schemas.microsoft.com/office/drawing/2014/chart" uri="{C3380CC4-5D6E-409C-BE32-E72D297353CC}">
              <c16:uniqueId val="{00000001-10F2-4C3F-A638-743A81C344B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EF-43EC-B7C2-B4367CB0A3F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1.17</c:v>
                </c:pt>
                <c:pt idx="2">
                  <c:v>0.93</c:v>
                </c:pt>
                <c:pt idx="3">
                  <c:v>1.04</c:v>
                </c:pt>
                <c:pt idx="4">
                  <c:v>1.26</c:v>
                </c:pt>
              </c:numCache>
            </c:numRef>
          </c:val>
          <c:smooth val="0"/>
          <c:extLst>
            <c:ext xmlns:c16="http://schemas.microsoft.com/office/drawing/2014/chart" uri="{C3380CC4-5D6E-409C-BE32-E72D297353CC}">
              <c16:uniqueId val="{00000001-72EF-43EC-B7C2-B4367CB0A3F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F9-4301-B3F8-C26B0225094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9.5</c:v>
                </c:pt>
                <c:pt idx="1">
                  <c:v>7.27</c:v>
                </c:pt>
                <c:pt idx="2">
                  <c:v>9.1</c:v>
                </c:pt>
                <c:pt idx="3">
                  <c:v>10.71</c:v>
                </c:pt>
                <c:pt idx="4">
                  <c:v>11.46</c:v>
                </c:pt>
              </c:numCache>
            </c:numRef>
          </c:val>
          <c:smooth val="0"/>
          <c:extLst>
            <c:ext xmlns:c16="http://schemas.microsoft.com/office/drawing/2014/chart" uri="{C3380CC4-5D6E-409C-BE32-E72D297353CC}">
              <c16:uniqueId val="{00000001-AEF9-4301-B3F8-C26B0225094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125.52</c:v>
                </c:pt>
                <c:pt idx="1">
                  <c:v>153.32</c:v>
                </c:pt>
                <c:pt idx="2">
                  <c:v>171.18</c:v>
                </c:pt>
                <c:pt idx="3">
                  <c:v>172.53</c:v>
                </c:pt>
                <c:pt idx="4">
                  <c:v>178.55</c:v>
                </c:pt>
              </c:numCache>
            </c:numRef>
          </c:val>
          <c:extLst>
            <c:ext xmlns:c16="http://schemas.microsoft.com/office/drawing/2014/chart" uri="{C3380CC4-5D6E-409C-BE32-E72D297353CC}">
              <c16:uniqueId val="{00000000-E5DF-4415-8719-01C8CA4B0B6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95.77</c:v>
                </c:pt>
                <c:pt idx="1">
                  <c:v>97.37</c:v>
                </c:pt>
                <c:pt idx="2">
                  <c:v>101.14</c:v>
                </c:pt>
                <c:pt idx="3">
                  <c:v>104.74</c:v>
                </c:pt>
                <c:pt idx="4">
                  <c:v>104.74</c:v>
                </c:pt>
              </c:numCache>
            </c:numRef>
          </c:val>
          <c:smooth val="0"/>
          <c:extLst>
            <c:ext xmlns:c16="http://schemas.microsoft.com/office/drawing/2014/chart" uri="{C3380CC4-5D6E-409C-BE32-E72D297353CC}">
              <c16:uniqueId val="{00000001-E5DF-4415-8719-01C8CA4B0B6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60.79</c:v>
                </c:pt>
                <c:pt idx="1">
                  <c:v>74.47</c:v>
                </c:pt>
                <c:pt idx="2">
                  <c:v>85.59</c:v>
                </c:pt>
                <c:pt idx="3">
                  <c:v>86.04</c:v>
                </c:pt>
                <c:pt idx="4">
                  <c:v>92.99</c:v>
                </c:pt>
              </c:numCache>
            </c:numRef>
          </c:val>
          <c:extLst>
            <c:ext xmlns:c16="http://schemas.microsoft.com/office/drawing/2014/chart" uri="{C3380CC4-5D6E-409C-BE32-E72D297353CC}">
              <c16:uniqueId val="{00000000-F4C6-4747-9F0F-35A1DA59A48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290.94</c:v>
                </c:pt>
                <c:pt idx="1">
                  <c:v>287.39</c:v>
                </c:pt>
                <c:pt idx="2">
                  <c:v>255.67</c:v>
                </c:pt>
                <c:pt idx="3">
                  <c:v>242.44</c:v>
                </c:pt>
                <c:pt idx="4">
                  <c:v>228.09</c:v>
                </c:pt>
              </c:numCache>
            </c:numRef>
          </c:val>
          <c:smooth val="0"/>
          <c:extLst>
            <c:ext xmlns:c16="http://schemas.microsoft.com/office/drawing/2014/chart" uri="{C3380CC4-5D6E-409C-BE32-E72D297353CC}">
              <c16:uniqueId val="{00000001-F4C6-4747-9F0F-35A1DA59A48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C5-499B-9465-CF36440EF6C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4C5-499B-9465-CF36440EF6C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33.619999999999997</c:v>
                </c:pt>
                <c:pt idx="1">
                  <c:v>31.14</c:v>
                </c:pt>
                <c:pt idx="2">
                  <c:v>29.41</c:v>
                </c:pt>
                <c:pt idx="3">
                  <c:v>31.14</c:v>
                </c:pt>
                <c:pt idx="4">
                  <c:v>38.35</c:v>
                </c:pt>
              </c:numCache>
            </c:numRef>
          </c:val>
          <c:extLst>
            <c:ext xmlns:c16="http://schemas.microsoft.com/office/drawing/2014/chart" uri="{C3380CC4-5D6E-409C-BE32-E72D297353CC}">
              <c16:uniqueId val="{00000000-75C0-4640-AD29-1D47A8FE6F2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55.61</c:v>
                </c:pt>
                <c:pt idx="1">
                  <c:v>50.64</c:v>
                </c:pt>
                <c:pt idx="2">
                  <c:v>50.67</c:v>
                </c:pt>
                <c:pt idx="3">
                  <c:v>48.7</c:v>
                </c:pt>
                <c:pt idx="4">
                  <c:v>52.53</c:v>
                </c:pt>
              </c:numCache>
            </c:numRef>
          </c:val>
          <c:smooth val="0"/>
          <c:extLst>
            <c:ext xmlns:c16="http://schemas.microsoft.com/office/drawing/2014/chart" uri="{C3380CC4-5D6E-409C-BE32-E72D297353CC}">
              <c16:uniqueId val="{00000001-75C0-4640-AD29-1D47A8FE6F2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62.38</c:v>
                </c:pt>
                <c:pt idx="1">
                  <c:v>68.87</c:v>
                </c:pt>
                <c:pt idx="2">
                  <c:v>69.12</c:v>
                </c:pt>
                <c:pt idx="3">
                  <c:v>66.680000000000007</c:v>
                </c:pt>
                <c:pt idx="4">
                  <c:v>65.290000000000006</c:v>
                </c:pt>
              </c:numCache>
            </c:numRef>
          </c:val>
          <c:extLst>
            <c:ext xmlns:c16="http://schemas.microsoft.com/office/drawing/2014/chart" uri="{C3380CC4-5D6E-409C-BE32-E72D297353CC}">
              <c16:uniqueId val="{00000000-3204-4EA9-8FF8-04442DA74BE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66.11</c:v>
                </c:pt>
                <c:pt idx="1">
                  <c:v>67.209999999999994</c:v>
                </c:pt>
                <c:pt idx="2">
                  <c:v>68.2</c:v>
                </c:pt>
                <c:pt idx="3">
                  <c:v>68.05</c:v>
                </c:pt>
                <c:pt idx="4">
                  <c:v>67.099999999999994</c:v>
                </c:pt>
              </c:numCache>
            </c:numRef>
          </c:val>
          <c:smooth val="0"/>
          <c:extLst>
            <c:ext xmlns:c16="http://schemas.microsoft.com/office/drawing/2014/chart" uri="{C3380CC4-5D6E-409C-BE32-E72D297353CC}">
              <c16:uniqueId val="{00000001-3204-4EA9-8FF8-04442DA74BE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96.19</c:v>
                </c:pt>
                <c:pt idx="1">
                  <c:v>96.18</c:v>
                </c:pt>
                <c:pt idx="2">
                  <c:v>96.25</c:v>
                </c:pt>
                <c:pt idx="3">
                  <c:v>96.34</c:v>
                </c:pt>
                <c:pt idx="4">
                  <c:v>94.86</c:v>
                </c:pt>
              </c:numCache>
            </c:numRef>
          </c:val>
          <c:extLst>
            <c:ext xmlns:c16="http://schemas.microsoft.com/office/drawing/2014/chart" uri="{C3380CC4-5D6E-409C-BE32-E72D297353CC}">
              <c16:uniqueId val="{00000000-87E3-4CA8-8CC4-A456895AF48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92.98</c:v>
                </c:pt>
                <c:pt idx="1">
                  <c:v>93.21</c:v>
                </c:pt>
                <c:pt idx="2">
                  <c:v>94.01</c:v>
                </c:pt>
                <c:pt idx="3">
                  <c:v>94.14</c:v>
                </c:pt>
                <c:pt idx="4">
                  <c:v>94.02</c:v>
                </c:pt>
              </c:numCache>
            </c:numRef>
          </c:val>
          <c:smooth val="0"/>
          <c:extLst>
            <c:ext xmlns:c16="http://schemas.microsoft.com/office/drawing/2014/chart" uri="{C3380CC4-5D6E-409C-BE32-E72D297353CC}">
              <c16:uniqueId val="{00000001-87E3-4CA8-8CC4-A456895AF48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【67.08】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27" zoomScale="115" zoomScaleNormal="115"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埼玉県</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流域下水道</v>
      </c>
      <c r="Q8" s="71"/>
      <c r="R8" s="71"/>
      <c r="S8" s="71"/>
      <c r="T8" s="71"/>
      <c r="U8" s="71"/>
      <c r="V8" s="71"/>
      <c r="W8" s="71" t="str">
        <f>データ!L6</f>
        <v>E1</v>
      </c>
      <c r="X8" s="71"/>
      <c r="Y8" s="71"/>
      <c r="Z8" s="71"/>
      <c r="AA8" s="71"/>
      <c r="AB8" s="71"/>
      <c r="AC8" s="71"/>
      <c r="AD8" s="72" t="str">
        <f>データ!$M$6</f>
        <v>自治体職員</v>
      </c>
      <c r="AE8" s="72"/>
      <c r="AF8" s="72"/>
      <c r="AG8" s="72"/>
      <c r="AH8" s="72"/>
      <c r="AI8" s="72"/>
      <c r="AJ8" s="72"/>
      <c r="AK8" s="3"/>
      <c r="AL8" s="51">
        <f>データ!S6</f>
        <v>7381035</v>
      </c>
      <c r="AM8" s="51"/>
      <c r="AN8" s="51"/>
      <c r="AO8" s="51"/>
      <c r="AP8" s="51"/>
      <c r="AQ8" s="51"/>
      <c r="AR8" s="51"/>
      <c r="AS8" s="51"/>
      <c r="AT8" s="52">
        <f>データ!T6</f>
        <v>3797.75</v>
      </c>
      <c r="AU8" s="52"/>
      <c r="AV8" s="52"/>
      <c r="AW8" s="52"/>
      <c r="AX8" s="52"/>
      <c r="AY8" s="52"/>
      <c r="AZ8" s="52"/>
      <c r="BA8" s="52"/>
      <c r="BB8" s="52">
        <f>データ!U6</f>
        <v>1943.53</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2">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2">
      <c r="A10" s="2"/>
      <c r="B10" s="52" t="str">
        <f>データ!N6</f>
        <v>-</v>
      </c>
      <c r="C10" s="52"/>
      <c r="D10" s="52"/>
      <c r="E10" s="52"/>
      <c r="F10" s="52"/>
      <c r="G10" s="52"/>
      <c r="H10" s="52"/>
      <c r="I10" s="52">
        <f>データ!O6</f>
        <v>82.15</v>
      </c>
      <c r="J10" s="52"/>
      <c r="K10" s="52"/>
      <c r="L10" s="52"/>
      <c r="M10" s="52"/>
      <c r="N10" s="52"/>
      <c r="O10" s="52"/>
      <c r="P10" s="52">
        <f>データ!P6</f>
        <v>86.46</v>
      </c>
      <c r="Q10" s="52"/>
      <c r="R10" s="52"/>
      <c r="S10" s="52"/>
      <c r="T10" s="52"/>
      <c r="U10" s="52"/>
      <c r="V10" s="52"/>
      <c r="W10" s="52">
        <f>データ!Q6</f>
        <v>98.62</v>
      </c>
      <c r="X10" s="52"/>
      <c r="Y10" s="52"/>
      <c r="Z10" s="52"/>
      <c r="AA10" s="52"/>
      <c r="AB10" s="52"/>
      <c r="AC10" s="52"/>
      <c r="AD10" s="51">
        <f>データ!R6</f>
        <v>0</v>
      </c>
      <c r="AE10" s="51"/>
      <c r="AF10" s="51"/>
      <c r="AG10" s="51"/>
      <c r="AH10" s="51"/>
      <c r="AI10" s="51"/>
      <c r="AJ10" s="51"/>
      <c r="AK10" s="2"/>
      <c r="AL10" s="51">
        <f>データ!V6</f>
        <v>5618567</v>
      </c>
      <c r="AM10" s="51"/>
      <c r="AN10" s="51"/>
      <c r="AO10" s="51"/>
      <c r="AP10" s="51"/>
      <c r="AQ10" s="51"/>
      <c r="AR10" s="51"/>
      <c r="AS10" s="51"/>
      <c r="AT10" s="52">
        <f>データ!W6</f>
        <v>638.29</v>
      </c>
      <c r="AU10" s="52"/>
      <c r="AV10" s="52"/>
      <c r="AW10" s="52"/>
      <c r="AX10" s="52"/>
      <c r="AY10" s="52"/>
      <c r="AZ10" s="52"/>
      <c r="BA10" s="52"/>
      <c r="BB10" s="52">
        <f>データ!X6</f>
        <v>8802.5300000000007</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113</v>
      </c>
      <c r="BM66" s="45"/>
      <c r="BN66" s="45"/>
      <c r="BO66" s="45"/>
      <c r="BP66" s="45"/>
      <c r="BQ66" s="45"/>
      <c r="BR66" s="45"/>
      <c r="BS66" s="45"/>
      <c r="BT66" s="45"/>
      <c r="BU66" s="45"/>
      <c r="BV66" s="45"/>
      <c r="BW66" s="45"/>
      <c r="BX66" s="45"/>
      <c r="BY66" s="45"/>
      <c r="BZ66" s="4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【99.26】</v>
      </c>
      <c r="F85" s="12" t="str">
        <f>データ!AT6</f>
        <v>【11.39】</v>
      </c>
      <c r="G85" s="12" t="str">
        <f>データ!BE6</f>
        <v>【104.37】</v>
      </c>
      <c r="H85" s="12" t="str">
        <f>データ!BP6</f>
        <v>【230.79】</v>
      </c>
      <c r="I85" s="12" t="str">
        <f>データ!CA6</f>
        <v>【0.00】</v>
      </c>
      <c r="J85" s="12" t="str">
        <f>データ!CL6</f>
        <v>【52.71】</v>
      </c>
      <c r="K85" s="12" t="str">
        <f>データ!CW6</f>
        <v>【67.08】</v>
      </c>
      <c r="L85" s="12" t="str">
        <f>データ!DH6</f>
        <v>【93.95】</v>
      </c>
      <c r="M85" s="12" t="str">
        <f>データ!DS6</f>
        <v>【36.56】</v>
      </c>
      <c r="N85" s="12" t="str">
        <f>データ!ED6</f>
        <v>【1.25】</v>
      </c>
      <c r="O85" s="12" t="str">
        <f>データ!EO6</f>
        <v>【0.09】</v>
      </c>
    </row>
  </sheetData>
  <sheetProtection algorithmName="SHA-512" hashValue="kr/lH082MdaSP9d27DlxLZ8oHdh8pap5qNyhDyPhrIKPEVFxI5QvD8rYeu3k9sdNBmoc5guTFObbaA//iwiuHw==" saltValue="lj4s4OqUa1l02wvYNt4/n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110001</v>
      </c>
      <c r="D6" s="19">
        <f t="shared" si="3"/>
        <v>46</v>
      </c>
      <c r="E6" s="19">
        <f t="shared" si="3"/>
        <v>17</v>
      </c>
      <c r="F6" s="19">
        <f t="shared" si="3"/>
        <v>3</v>
      </c>
      <c r="G6" s="19">
        <f t="shared" si="3"/>
        <v>0</v>
      </c>
      <c r="H6" s="19" t="str">
        <f t="shared" si="3"/>
        <v>埼玉県</v>
      </c>
      <c r="I6" s="19" t="str">
        <f t="shared" si="3"/>
        <v>法適用</v>
      </c>
      <c r="J6" s="19" t="str">
        <f t="shared" si="3"/>
        <v>下水道事業</v>
      </c>
      <c r="K6" s="19" t="str">
        <f t="shared" si="3"/>
        <v>流域下水道</v>
      </c>
      <c r="L6" s="19" t="str">
        <f t="shared" si="3"/>
        <v>E1</v>
      </c>
      <c r="M6" s="19" t="str">
        <f t="shared" si="3"/>
        <v>自治体職員</v>
      </c>
      <c r="N6" s="20" t="str">
        <f t="shared" si="3"/>
        <v>-</v>
      </c>
      <c r="O6" s="20">
        <f t="shared" si="3"/>
        <v>82.15</v>
      </c>
      <c r="P6" s="20">
        <f t="shared" si="3"/>
        <v>86.46</v>
      </c>
      <c r="Q6" s="20">
        <f t="shared" si="3"/>
        <v>98.62</v>
      </c>
      <c r="R6" s="20">
        <f t="shared" si="3"/>
        <v>0</v>
      </c>
      <c r="S6" s="20">
        <f t="shared" si="3"/>
        <v>7381035</v>
      </c>
      <c r="T6" s="20">
        <f t="shared" si="3"/>
        <v>3797.75</v>
      </c>
      <c r="U6" s="20">
        <f t="shared" si="3"/>
        <v>1943.53</v>
      </c>
      <c r="V6" s="20">
        <f t="shared" si="3"/>
        <v>5618567</v>
      </c>
      <c r="W6" s="20">
        <f t="shared" si="3"/>
        <v>638.29</v>
      </c>
      <c r="X6" s="20">
        <f t="shared" si="3"/>
        <v>8802.5300000000007</v>
      </c>
      <c r="Y6" s="21">
        <f>IF(Y7="",NA(),Y7)</f>
        <v>100.94</v>
      </c>
      <c r="Z6" s="21">
        <f t="shared" ref="Z6:AH6" si="4">IF(Z7="",NA(),Z7)</f>
        <v>104.16</v>
      </c>
      <c r="AA6" s="21">
        <f t="shared" si="4"/>
        <v>106.83</v>
      </c>
      <c r="AB6" s="21">
        <f t="shared" si="4"/>
        <v>104.36</v>
      </c>
      <c r="AC6" s="21">
        <f t="shared" si="4"/>
        <v>94.9</v>
      </c>
      <c r="AD6" s="21">
        <f t="shared" si="4"/>
        <v>98.64</v>
      </c>
      <c r="AE6" s="21">
        <f t="shared" si="4"/>
        <v>100.49</v>
      </c>
      <c r="AF6" s="21">
        <f t="shared" si="4"/>
        <v>101.63</v>
      </c>
      <c r="AG6" s="21">
        <f t="shared" si="4"/>
        <v>100.14</v>
      </c>
      <c r="AH6" s="21">
        <f t="shared" si="4"/>
        <v>99.22</v>
      </c>
      <c r="AI6" s="20" t="str">
        <f>IF(AI7="","",IF(AI7="-","【-】","【"&amp;SUBSTITUTE(TEXT(AI7,"#,##0.00"),"-","△")&amp;"】"))</f>
        <v>【99.26】</v>
      </c>
      <c r="AJ6" s="20">
        <f>IF(AJ7="",NA(),AJ7)</f>
        <v>0</v>
      </c>
      <c r="AK6" s="20">
        <f t="shared" ref="AK6:AS6" si="5">IF(AK7="",NA(),AK7)</f>
        <v>0</v>
      </c>
      <c r="AL6" s="20">
        <f t="shared" si="5"/>
        <v>0</v>
      </c>
      <c r="AM6" s="20">
        <f t="shared" si="5"/>
        <v>0</v>
      </c>
      <c r="AN6" s="20">
        <f t="shared" si="5"/>
        <v>0</v>
      </c>
      <c r="AO6" s="21">
        <f t="shared" si="5"/>
        <v>9.5</v>
      </c>
      <c r="AP6" s="21">
        <f t="shared" si="5"/>
        <v>7.27</v>
      </c>
      <c r="AQ6" s="21">
        <f t="shared" si="5"/>
        <v>9.1</v>
      </c>
      <c r="AR6" s="21">
        <f t="shared" si="5"/>
        <v>10.71</v>
      </c>
      <c r="AS6" s="21">
        <f t="shared" si="5"/>
        <v>11.46</v>
      </c>
      <c r="AT6" s="20" t="str">
        <f>IF(AT7="","",IF(AT7="-","【-】","【"&amp;SUBSTITUTE(TEXT(AT7,"#,##0.00"),"-","△")&amp;"】"))</f>
        <v>【11.39】</v>
      </c>
      <c r="AU6" s="21">
        <f>IF(AU7="",NA(),AU7)</f>
        <v>125.52</v>
      </c>
      <c r="AV6" s="21">
        <f t="shared" ref="AV6:BD6" si="6">IF(AV7="",NA(),AV7)</f>
        <v>153.32</v>
      </c>
      <c r="AW6" s="21">
        <f t="shared" si="6"/>
        <v>171.18</v>
      </c>
      <c r="AX6" s="21">
        <f t="shared" si="6"/>
        <v>172.53</v>
      </c>
      <c r="AY6" s="21">
        <f t="shared" si="6"/>
        <v>178.55</v>
      </c>
      <c r="AZ6" s="21">
        <f t="shared" si="6"/>
        <v>95.77</v>
      </c>
      <c r="BA6" s="21">
        <f t="shared" si="6"/>
        <v>97.37</v>
      </c>
      <c r="BB6" s="21">
        <f t="shared" si="6"/>
        <v>101.14</v>
      </c>
      <c r="BC6" s="21">
        <f t="shared" si="6"/>
        <v>104.74</v>
      </c>
      <c r="BD6" s="21">
        <f t="shared" si="6"/>
        <v>104.74</v>
      </c>
      <c r="BE6" s="20" t="str">
        <f>IF(BE7="","",IF(BE7="-","【-】","【"&amp;SUBSTITUTE(TEXT(BE7,"#,##0.00"),"-","△")&amp;"】"))</f>
        <v>【104.37】</v>
      </c>
      <c r="BF6" s="21">
        <f>IF(BF7="",NA(),BF7)</f>
        <v>60.79</v>
      </c>
      <c r="BG6" s="21">
        <f t="shared" ref="BG6:BO6" si="7">IF(BG7="",NA(),BG7)</f>
        <v>74.47</v>
      </c>
      <c r="BH6" s="21">
        <f t="shared" si="7"/>
        <v>85.59</v>
      </c>
      <c r="BI6" s="21">
        <f t="shared" si="7"/>
        <v>86.04</v>
      </c>
      <c r="BJ6" s="21">
        <f t="shared" si="7"/>
        <v>92.99</v>
      </c>
      <c r="BK6" s="21">
        <f t="shared" si="7"/>
        <v>290.94</v>
      </c>
      <c r="BL6" s="21">
        <f t="shared" si="7"/>
        <v>287.39</v>
      </c>
      <c r="BM6" s="21">
        <f t="shared" si="7"/>
        <v>255.67</v>
      </c>
      <c r="BN6" s="21">
        <f t="shared" si="7"/>
        <v>242.44</v>
      </c>
      <c r="BO6" s="21">
        <f t="shared" si="7"/>
        <v>228.09</v>
      </c>
      <c r="BP6" s="20" t="str">
        <f>IF(BP7="","",IF(BP7="-","【-】","【"&amp;SUBSTITUTE(TEXT(BP7,"#,##0.00"),"-","△")&amp;"】"))</f>
        <v>【230.79】</v>
      </c>
      <c r="BQ6" s="20">
        <f>IF(BQ7="",NA(),BQ7)</f>
        <v>0</v>
      </c>
      <c r="BR6" s="20">
        <f t="shared" ref="BR6:BZ6" si="8">IF(BR7="",NA(),BR7)</f>
        <v>0</v>
      </c>
      <c r="BS6" s="20">
        <f t="shared" si="8"/>
        <v>0</v>
      </c>
      <c r="BT6" s="20">
        <f t="shared" si="8"/>
        <v>0</v>
      </c>
      <c r="BU6" s="20">
        <f t="shared" si="8"/>
        <v>0</v>
      </c>
      <c r="BV6" s="20">
        <f t="shared" si="8"/>
        <v>0</v>
      </c>
      <c r="BW6" s="20">
        <f t="shared" si="8"/>
        <v>0</v>
      </c>
      <c r="BX6" s="20">
        <f t="shared" si="8"/>
        <v>0</v>
      </c>
      <c r="BY6" s="20">
        <f t="shared" si="8"/>
        <v>0</v>
      </c>
      <c r="BZ6" s="20">
        <f t="shared" si="8"/>
        <v>0</v>
      </c>
      <c r="CA6" s="20" t="str">
        <f>IF(CA7="","",IF(CA7="-","【-】","【"&amp;SUBSTITUTE(TEXT(CA7,"#,##0.00"),"-","△")&amp;"】"))</f>
        <v>【0.00】</v>
      </c>
      <c r="CB6" s="21">
        <f>IF(CB7="",NA(),CB7)</f>
        <v>33.619999999999997</v>
      </c>
      <c r="CC6" s="21">
        <f t="shared" ref="CC6:CK6" si="9">IF(CC7="",NA(),CC7)</f>
        <v>31.14</v>
      </c>
      <c r="CD6" s="21">
        <f t="shared" si="9"/>
        <v>29.41</v>
      </c>
      <c r="CE6" s="21">
        <f t="shared" si="9"/>
        <v>31.14</v>
      </c>
      <c r="CF6" s="21">
        <f t="shared" si="9"/>
        <v>38.35</v>
      </c>
      <c r="CG6" s="21">
        <f t="shared" si="9"/>
        <v>55.61</v>
      </c>
      <c r="CH6" s="21">
        <f t="shared" si="9"/>
        <v>50.64</v>
      </c>
      <c r="CI6" s="21">
        <f t="shared" si="9"/>
        <v>50.67</v>
      </c>
      <c r="CJ6" s="21">
        <f t="shared" si="9"/>
        <v>48.7</v>
      </c>
      <c r="CK6" s="21">
        <f t="shared" si="9"/>
        <v>52.53</v>
      </c>
      <c r="CL6" s="20" t="str">
        <f>IF(CL7="","",IF(CL7="-","【-】","【"&amp;SUBSTITUTE(TEXT(CL7,"#,##0.00"),"-","△")&amp;"】"))</f>
        <v>【52.71】</v>
      </c>
      <c r="CM6" s="21">
        <f>IF(CM7="",NA(),CM7)</f>
        <v>62.38</v>
      </c>
      <c r="CN6" s="21">
        <f t="shared" ref="CN6:CV6" si="10">IF(CN7="",NA(),CN7)</f>
        <v>68.87</v>
      </c>
      <c r="CO6" s="21">
        <f t="shared" si="10"/>
        <v>69.12</v>
      </c>
      <c r="CP6" s="21">
        <f t="shared" si="10"/>
        <v>66.680000000000007</v>
      </c>
      <c r="CQ6" s="21">
        <f t="shared" si="10"/>
        <v>65.290000000000006</v>
      </c>
      <c r="CR6" s="21">
        <f t="shared" si="10"/>
        <v>66.11</v>
      </c>
      <c r="CS6" s="21">
        <f t="shared" si="10"/>
        <v>67.209999999999994</v>
      </c>
      <c r="CT6" s="21">
        <f t="shared" si="10"/>
        <v>68.2</v>
      </c>
      <c r="CU6" s="21">
        <f t="shared" si="10"/>
        <v>68.05</v>
      </c>
      <c r="CV6" s="21">
        <f t="shared" si="10"/>
        <v>67.099999999999994</v>
      </c>
      <c r="CW6" s="20" t="str">
        <f>IF(CW7="","",IF(CW7="-","【-】","【"&amp;SUBSTITUTE(TEXT(CW7,"#,##0.00"),"-","△")&amp;"】"))</f>
        <v>【67.08】</v>
      </c>
      <c r="CX6" s="21">
        <f>IF(CX7="",NA(),CX7)</f>
        <v>96.19</v>
      </c>
      <c r="CY6" s="21">
        <f t="shared" ref="CY6:DG6" si="11">IF(CY7="",NA(),CY7)</f>
        <v>96.18</v>
      </c>
      <c r="CZ6" s="21">
        <f t="shared" si="11"/>
        <v>96.25</v>
      </c>
      <c r="DA6" s="21">
        <f t="shared" si="11"/>
        <v>96.34</v>
      </c>
      <c r="DB6" s="21">
        <f t="shared" si="11"/>
        <v>94.86</v>
      </c>
      <c r="DC6" s="21">
        <f t="shared" si="11"/>
        <v>92.98</v>
      </c>
      <c r="DD6" s="21">
        <f t="shared" si="11"/>
        <v>93.21</v>
      </c>
      <c r="DE6" s="21">
        <f t="shared" si="11"/>
        <v>94.01</v>
      </c>
      <c r="DF6" s="21">
        <f t="shared" si="11"/>
        <v>94.14</v>
      </c>
      <c r="DG6" s="21">
        <f t="shared" si="11"/>
        <v>94.02</v>
      </c>
      <c r="DH6" s="20" t="str">
        <f>IF(DH7="","",IF(DH7="-","【-】","【"&amp;SUBSTITUTE(TEXT(DH7,"#,##0.00"),"-","△")&amp;"】"))</f>
        <v>【93.95】</v>
      </c>
      <c r="DI6" s="21">
        <f>IF(DI7="",NA(),DI7)</f>
        <v>34.06</v>
      </c>
      <c r="DJ6" s="21">
        <f t="shared" ref="DJ6:DR6" si="12">IF(DJ7="",NA(),DJ7)</f>
        <v>36.47</v>
      </c>
      <c r="DK6" s="21">
        <f t="shared" si="12"/>
        <v>39.549999999999997</v>
      </c>
      <c r="DL6" s="21">
        <f t="shared" si="12"/>
        <v>41.39</v>
      </c>
      <c r="DM6" s="21">
        <f t="shared" si="12"/>
        <v>44.21</v>
      </c>
      <c r="DN6" s="21">
        <f t="shared" si="12"/>
        <v>48.81</v>
      </c>
      <c r="DO6" s="21">
        <f t="shared" si="12"/>
        <v>39.35</v>
      </c>
      <c r="DP6" s="21">
        <f t="shared" si="12"/>
        <v>31.96</v>
      </c>
      <c r="DQ6" s="21">
        <f t="shared" si="12"/>
        <v>34.17</v>
      </c>
      <c r="DR6" s="21">
        <f t="shared" si="12"/>
        <v>36.770000000000003</v>
      </c>
      <c r="DS6" s="20" t="str">
        <f>IF(DS7="","",IF(DS7="-","【-】","【"&amp;SUBSTITUTE(TEXT(DS7,"#,##0.00"),"-","△")&amp;"】"))</f>
        <v>【36.56】</v>
      </c>
      <c r="DT6" s="20">
        <f>IF(DT7="",NA(),DT7)</f>
        <v>0</v>
      </c>
      <c r="DU6" s="20">
        <f t="shared" ref="DU6:EC6" si="13">IF(DU7="",NA(),DU7)</f>
        <v>0</v>
      </c>
      <c r="DV6" s="20">
        <f t="shared" si="13"/>
        <v>0</v>
      </c>
      <c r="DW6" s="20">
        <f t="shared" si="13"/>
        <v>0</v>
      </c>
      <c r="DX6" s="20">
        <f t="shared" si="13"/>
        <v>0</v>
      </c>
      <c r="DY6" s="20">
        <f t="shared" si="13"/>
        <v>0</v>
      </c>
      <c r="DZ6" s="21">
        <f t="shared" si="13"/>
        <v>1.17</v>
      </c>
      <c r="EA6" s="21">
        <f t="shared" si="13"/>
        <v>0.93</v>
      </c>
      <c r="EB6" s="21">
        <f t="shared" si="13"/>
        <v>1.04</v>
      </c>
      <c r="EC6" s="21">
        <f t="shared" si="13"/>
        <v>1.26</v>
      </c>
      <c r="ED6" s="20" t="str">
        <f>IF(ED7="","",IF(ED7="-","【-】","【"&amp;SUBSTITUTE(TEXT(ED7,"#,##0.00"),"-","△")&amp;"】"))</f>
        <v>【1.25】</v>
      </c>
      <c r="EE6" s="21">
        <f>IF(EE7="",NA(),EE7)</f>
        <v>0.1</v>
      </c>
      <c r="EF6" s="21">
        <f t="shared" ref="EF6:EN6" si="14">IF(EF7="",NA(),EF7)</f>
        <v>0.12</v>
      </c>
      <c r="EG6" s="21">
        <f t="shared" si="14"/>
        <v>0.28000000000000003</v>
      </c>
      <c r="EH6" s="21">
        <f t="shared" si="14"/>
        <v>0.09</v>
      </c>
      <c r="EI6" s="21">
        <f t="shared" si="14"/>
        <v>0.05</v>
      </c>
      <c r="EJ6" s="21">
        <f t="shared" si="14"/>
        <v>0.05</v>
      </c>
      <c r="EK6" s="21">
        <f t="shared" si="14"/>
        <v>7.0000000000000007E-2</v>
      </c>
      <c r="EL6" s="21">
        <f t="shared" si="14"/>
        <v>1.87</v>
      </c>
      <c r="EM6" s="21">
        <f t="shared" si="14"/>
        <v>0.1</v>
      </c>
      <c r="EN6" s="21">
        <f t="shared" si="14"/>
        <v>0.09</v>
      </c>
      <c r="EO6" s="20" t="str">
        <f>IF(EO7="","",IF(EO7="-","【-】","【"&amp;SUBSTITUTE(TEXT(EO7,"#,##0.00"),"-","△")&amp;"】"))</f>
        <v>【0.09】</v>
      </c>
    </row>
    <row r="7" spans="1:148" s="22" customFormat="1" x14ac:dyDescent="0.2">
      <c r="A7" s="14"/>
      <c r="B7" s="23">
        <v>2022</v>
      </c>
      <c r="C7" s="23">
        <v>110001</v>
      </c>
      <c r="D7" s="23">
        <v>46</v>
      </c>
      <c r="E7" s="23">
        <v>17</v>
      </c>
      <c r="F7" s="23">
        <v>3</v>
      </c>
      <c r="G7" s="23">
        <v>0</v>
      </c>
      <c r="H7" s="23" t="s">
        <v>96</v>
      </c>
      <c r="I7" s="23" t="s">
        <v>97</v>
      </c>
      <c r="J7" s="23" t="s">
        <v>98</v>
      </c>
      <c r="K7" s="23" t="s">
        <v>99</v>
      </c>
      <c r="L7" s="23" t="s">
        <v>100</v>
      </c>
      <c r="M7" s="23" t="s">
        <v>101</v>
      </c>
      <c r="N7" s="24" t="s">
        <v>102</v>
      </c>
      <c r="O7" s="24">
        <v>82.15</v>
      </c>
      <c r="P7" s="24">
        <v>86.46</v>
      </c>
      <c r="Q7" s="24">
        <v>98.62</v>
      </c>
      <c r="R7" s="24">
        <v>0</v>
      </c>
      <c r="S7" s="24">
        <v>7381035</v>
      </c>
      <c r="T7" s="24">
        <v>3797.75</v>
      </c>
      <c r="U7" s="24">
        <v>1943.53</v>
      </c>
      <c r="V7" s="24">
        <v>5618567</v>
      </c>
      <c r="W7" s="24">
        <v>638.29</v>
      </c>
      <c r="X7" s="24">
        <v>8802.5300000000007</v>
      </c>
      <c r="Y7" s="24">
        <v>100.94</v>
      </c>
      <c r="Z7" s="24">
        <v>104.16</v>
      </c>
      <c r="AA7" s="24">
        <v>106.83</v>
      </c>
      <c r="AB7" s="24">
        <v>104.36</v>
      </c>
      <c r="AC7" s="24">
        <v>94.9</v>
      </c>
      <c r="AD7" s="24">
        <v>98.64</v>
      </c>
      <c r="AE7" s="24">
        <v>100.49</v>
      </c>
      <c r="AF7" s="24">
        <v>101.63</v>
      </c>
      <c r="AG7" s="24">
        <v>100.14</v>
      </c>
      <c r="AH7" s="24">
        <v>99.22</v>
      </c>
      <c r="AI7" s="24">
        <v>99.26</v>
      </c>
      <c r="AJ7" s="24">
        <v>0</v>
      </c>
      <c r="AK7" s="24">
        <v>0</v>
      </c>
      <c r="AL7" s="24">
        <v>0</v>
      </c>
      <c r="AM7" s="24">
        <v>0</v>
      </c>
      <c r="AN7" s="24">
        <v>0</v>
      </c>
      <c r="AO7" s="24">
        <v>9.5</v>
      </c>
      <c r="AP7" s="24">
        <v>7.27</v>
      </c>
      <c r="AQ7" s="24">
        <v>9.1</v>
      </c>
      <c r="AR7" s="24">
        <v>10.71</v>
      </c>
      <c r="AS7" s="24">
        <v>11.46</v>
      </c>
      <c r="AT7" s="24">
        <v>11.39</v>
      </c>
      <c r="AU7" s="24">
        <v>125.52</v>
      </c>
      <c r="AV7" s="24">
        <v>153.32</v>
      </c>
      <c r="AW7" s="24">
        <v>171.18</v>
      </c>
      <c r="AX7" s="24">
        <v>172.53</v>
      </c>
      <c r="AY7" s="24">
        <v>178.55</v>
      </c>
      <c r="AZ7" s="24">
        <v>95.77</v>
      </c>
      <c r="BA7" s="24">
        <v>97.37</v>
      </c>
      <c r="BB7" s="24">
        <v>101.14</v>
      </c>
      <c r="BC7" s="24">
        <v>104.74</v>
      </c>
      <c r="BD7" s="24">
        <v>104.74</v>
      </c>
      <c r="BE7" s="24">
        <v>104.37</v>
      </c>
      <c r="BF7" s="24">
        <v>60.79</v>
      </c>
      <c r="BG7" s="24">
        <v>74.47</v>
      </c>
      <c r="BH7" s="24">
        <v>85.59</v>
      </c>
      <c r="BI7" s="24">
        <v>86.04</v>
      </c>
      <c r="BJ7" s="24">
        <v>92.99</v>
      </c>
      <c r="BK7" s="24">
        <v>290.94</v>
      </c>
      <c r="BL7" s="24">
        <v>287.39</v>
      </c>
      <c r="BM7" s="24">
        <v>255.67</v>
      </c>
      <c r="BN7" s="24">
        <v>242.44</v>
      </c>
      <c r="BO7" s="24">
        <v>228.09</v>
      </c>
      <c r="BP7" s="24">
        <v>230.79</v>
      </c>
      <c r="BQ7" s="24">
        <v>0</v>
      </c>
      <c r="BR7" s="24">
        <v>0</v>
      </c>
      <c r="BS7" s="24">
        <v>0</v>
      </c>
      <c r="BT7" s="24">
        <v>0</v>
      </c>
      <c r="BU7" s="24">
        <v>0</v>
      </c>
      <c r="BV7" s="24">
        <v>0</v>
      </c>
      <c r="BW7" s="24">
        <v>0</v>
      </c>
      <c r="BX7" s="24">
        <v>0</v>
      </c>
      <c r="BY7" s="24">
        <v>0</v>
      </c>
      <c r="BZ7" s="24">
        <v>0</v>
      </c>
      <c r="CA7" s="24">
        <v>0</v>
      </c>
      <c r="CB7" s="24">
        <v>33.619999999999997</v>
      </c>
      <c r="CC7" s="24">
        <v>31.14</v>
      </c>
      <c r="CD7" s="24">
        <v>29.41</v>
      </c>
      <c r="CE7" s="24">
        <v>31.14</v>
      </c>
      <c r="CF7" s="24">
        <v>38.35</v>
      </c>
      <c r="CG7" s="24">
        <v>55.61</v>
      </c>
      <c r="CH7" s="24">
        <v>50.64</v>
      </c>
      <c r="CI7" s="24">
        <v>50.67</v>
      </c>
      <c r="CJ7" s="24">
        <v>48.7</v>
      </c>
      <c r="CK7" s="24">
        <v>52.53</v>
      </c>
      <c r="CL7" s="24">
        <v>52.71</v>
      </c>
      <c r="CM7" s="24">
        <v>62.38</v>
      </c>
      <c r="CN7" s="24">
        <v>68.87</v>
      </c>
      <c r="CO7" s="24">
        <v>69.12</v>
      </c>
      <c r="CP7" s="24">
        <v>66.680000000000007</v>
      </c>
      <c r="CQ7" s="24">
        <v>65.290000000000006</v>
      </c>
      <c r="CR7" s="24">
        <v>66.11</v>
      </c>
      <c r="CS7" s="24">
        <v>67.209999999999994</v>
      </c>
      <c r="CT7" s="24">
        <v>68.2</v>
      </c>
      <c r="CU7" s="24">
        <v>68.05</v>
      </c>
      <c r="CV7" s="24">
        <v>67.099999999999994</v>
      </c>
      <c r="CW7" s="24">
        <v>67.08</v>
      </c>
      <c r="CX7" s="24">
        <v>96.19</v>
      </c>
      <c r="CY7" s="24">
        <v>96.18</v>
      </c>
      <c r="CZ7" s="24">
        <v>96.25</v>
      </c>
      <c r="DA7" s="24">
        <v>96.34</v>
      </c>
      <c r="DB7" s="24">
        <v>94.86</v>
      </c>
      <c r="DC7" s="24">
        <v>92.98</v>
      </c>
      <c r="DD7" s="24">
        <v>93.21</v>
      </c>
      <c r="DE7" s="24">
        <v>94.01</v>
      </c>
      <c r="DF7" s="24">
        <v>94.14</v>
      </c>
      <c r="DG7" s="24">
        <v>94.02</v>
      </c>
      <c r="DH7" s="24">
        <v>93.95</v>
      </c>
      <c r="DI7" s="24">
        <v>34.06</v>
      </c>
      <c r="DJ7" s="24">
        <v>36.47</v>
      </c>
      <c r="DK7" s="24">
        <v>39.549999999999997</v>
      </c>
      <c r="DL7" s="24">
        <v>41.39</v>
      </c>
      <c r="DM7" s="24">
        <v>44.21</v>
      </c>
      <c r="DN7" s="24">
        <v>48.81</v>
      </c>
      <c r="DO7" s="24">
        <v>39.35</v>
      </c>
      <c r="DP7" s="24">
        <v>31.96</v>
      </c>
      <c r="DQ7" s="24">
        <v>34.17</v>
      </c>
      <c r="DR7" s="24">
        <v>36.770000000000003</v>
      </c>
      <c r="DS7" s="24">
        <v>36.56</v>
      </c>
      <c r="DT7" s="24">
        <v>0</v>
      </c>
      <c r="DU7" s="24">
        <v>0</v>
      </c>
      <c r="DV7" s="24">
        <v>0</v>
      </c>
      <c r="DW7" s="24">
        <v>0</v>
      </c>
      <c r="DX7" s="24">
        <v>0</v>
      </c>
      <c r="DY7" s="24">
        <v>0</v>
      </c>
      <c r="DZ7" s="24">
        <v>1.17</v>
      </c>
      <c r="EA7" s="24">
        <v>0.93</v>
      </c>
      <c r="EB7" s="24">
        <v>1.04</v>
      </c>
      <c r="EC7" s="24">
        <v>1.26</v>
      </c>
      <c r="ED7" s="24">
        <v>1.25</v>
      </c>
      <c r="EE7" s="24">
        <v>0.1</v>
      </c>
      <c r="EF7" s="24">
        <v>0.12</v>
      </c>
      <c r="EG7" s="24">
        <v>0.28000000000000003</v>
      </c>
      <c r="EH7" s="24">
        <v>0.09</v>
      </c>
      <c r="EI7" s="24">
        <v>0.05</v>
      </c>
      <c r="EJ7" s="24">
        <v>0.05</v>
      </c>
      <c r="EK7" s="24">
        <v>7.0000000000000007E-2</v>
      </c>
      <c r="EL7" s="24">
        <v>1.87</v>
      </c>
      <c r="EM7" s="24">
        <v>0.1</v>
      </c>
      <c r="EN7" s="24">
        <v>0.09</v>
      </c>
      <c r="EO7" s="24">
        <v>0.09</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2024-01-26T08:29:47Z</cp:lastPrinted>
  <dcterms:created xsi:type="dcterms:W3CDTF">2023-12-12T00:52:53Z</dcterms:created>
  <dcterms:modified xsi:type="dcterms:W3CDTF">2024-01-30T07:19:33Z</dcterms:modified>
  <cp:category/>
</cp:coreProperties>
</file>