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113521\Desktop\機構回答\"/>
    </mc:Choice>
  </mc:AlternateContent>
  <xr:revisionPtr revIDLastSave="0" documentId="13_ncr:1_{D6CAE1F4-FC5E-4147-B611-A1BA2EE566E8}" xr6:coauthVersionLast="36" xr6:coauthVersionMax="47" xr10:uidLastSave="{00000000-0000-0000-0000-000000000000}"/>
  <workbookProtection workbookAlgorithmName="SHA-512" workbookHashValue="Z7QtjrmfAXDIaWs/a4UcogtP7M+o8R3oJIVHskU+qq3NTNJGHOew6I0RlQnaF8FLuX5e0KpeQhVxc6AFn5LKsg==" workbookSaltValue="OkRs2+rFUlNqfr1Vkcj/pg==" workbookSpinCount="100000" lockStructure="1"/>
  <bookViews>
    <workbookView xWindow="1560" yWindow="840" windowWidth="18840" windowHeight="106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FA7" i="5"/>
  <c r="KV79" i="4" s="1"/>
  <c r="EZ7" i="5"/>
  <c r="EX7" i="5"/>
  <c r="EW7" i="5"/>
  <c r="EV7" i="5"/>
  <c r="EU7" i="5"/>
  <c r="ET7" i="5"/>
  <c r="ES7" i="5"/>
  <c r="ER7" i="5"/>
  <c r="IM79" i="4" s="1"/>
  <c r="EQ7" i="5"/>
  <c r="EP7" i="5"/>
  <c r="EO7" i="5"/>
  <c r="EM7" i="5"/>
  <c r="EL7" i="5"/>
  <c r="EK7" i="5"/>
  <c r="EJ7" i="5"/>
  <c r="EI7" i="5"/>
  <c r="EH7" i="5"/>
  <c r="EG7" i="5"/>
  <c r="EF7" i="5"/>
  <c r="EE7" i="5"/>
  <c r="ED7" i="5"/>
  <c r="EB7" i="5"/>
  <c r="EA7" i="5"/>
  <c r="DZ7" i="5"/>
  <c r="AT80" i="4" s="1"/>
  <c r="DY7" i="5"/>
  <c r="DX7" i="5"/>
  <c r="DW7" i="5"/>
  <c r="DV7" i="5"/>
  <c r="DU7" i="5"/>
  <c r="DT7" i="5"/>
  <c r="DS7" i="5"/>
  <c r="DQ7" i="5"/>
  <c r="MN56" i="4" s="1"/>
  <c r="DP7" i="5"/>
  <c r="DO7" i="5"/>
  <c r="DN7" i="5"/>
  <c r="DM7" i="5"/>
  <c r="DL7" i="5"/>
  <c r="DK7" i="5"/>
  <c r="DJ7" i="5"/>
  <c r="DI7" i="5"/>
  <c r="KU55" i="4" s="1"/>
  <c r="DH7" i="5"/>
  <c r="DF7" i="5"/>
  <c r="DE7" i="5"/>
  <c r="DD7" i="5"/>
  <c r="DC7" i="5"/>
  <c r="DB7" i="5"/>
  <c r="DA7" i="5"/>
  <c r="CZ7" i="5"/>
  <c r="IK55" i="4" s="1"/>
  <c r="CY7" i="5"/>
  <c r="CX7" i="5"/>
  <c r="CW7" i="5"/>
  <c r="CU7" i="5"/>
  <c r="CT7" i="5"/>
  <c r="CS7" i="5"/>
  <c r="CR7" i="5"/>
  <c r="CQ7" i="5"/>
  <c r="CP7" i="5"/>
  <c r="CO7" i="5"/>
  <c r="CN7" i="5"/>
  <c r="CM7" i="5"/>
  <c r="CL7" i="5"/>
  <c r="CJ7" i="5"/>
  <c r="CI7" i="5"/>
  <c r="CH7" i="5"/>
  <c r="AT56" i="4" s="1"/>
  <c r="CG7" i="5"/>
  <c r="CF7" i="5"/>
  <c r="CE7" i="5"/>
  <c r="CD7" i="5"/>
  <c r="CC7" i="5"/>
  <c r="CB7" i="5"/>
  <c r="CA7" i="5"/>
  <c r="BY7" i="5"/>
  <c r="MN34" i="4" s="1"/>
  <c r="BX7" i="5"/>
  <c r="BW7" i="5"/>
  <c r="BV7" i="5"/>
  <c r="BU7" i="5"/>
  <c r="BT7" i="5"/>
  <c r="BS7" i="5"/>
  <c r="BR7" i="5"/>
  <c r="BQ7" i="5"/>
  <c r="KU33" i="4" s="1"/>
  <c r="BP7" i="5"/>
  <c r="BN7" i="5"/>
  <c r="BM7" i="5"/>
  <c r="BL7" i="5"/>
  <c r="BK7" i="5"/>
  <c r="BJ7" i="5"/>
  <c r="BI7" i="5"/>
  <c r="BH7" i="5"/>
  <c r="IK33" i="4" s="1"/>
  <c r="BG7" i="5"/>
  <c r="BF7" i="5"/>
  <c r="BE7" i="5"/>
  <c r="BC7" i="5"/>
  <c r="BB7" i="5"/>
  <c r="BA7" i="5"/>
  <c r="AZ7" i="5"/>
  <c r="AY7" i="5"/>
  <c r="AX7" i="5"/>
  <c r="AW7" i="5"/>
  <c r="AV7" i="5"/>
  <c r="AU7" i="5"/>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X6" i="5"/>
  <c r="W6" i="5"/>
  <c r="V6" i="5"/>
  <c r="U6" i="5"/>
  <c r="B12" i="4" s="1"/>
  <c r="T6" i="5"/>
  <c r="FZ10" i="4" s="1"/>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D90" i="4"/>
  <c r="C90" i="4"/>
  <c r="LZ80" i="4"/>
  <c r="LK80" i="4"/>
  <c r="KV80" i="4"/>
  <c r="KG80" i="4"/>
  <c r="JB80" i="4"/>
  <c r="IM80" i="4"/>
  <c r="HX80" i="4"/>
  <c r="HI80" i="4"/>
  <c r="GT80" i="4"/>
  <c r="FO80" i="4"/>
  <c r="EZ80" i="4"/>
  <c r="EK80" i="4"/>
  <c r="DV80" i="4"/>
  <c r="DG80" i="4"/>
  <c r="BX80" i="4"/>
  <c r="BI80" i="4"/>
  <c r="AE80" i="4"/>
  <c r="P80" i="4"/>
  <c r="MO79" i="4"/>
  <c r="LZ79" i="4"/>
  <c r="LK79" i="4"/>
  <c r="KG79" i="4"/>
  <c r="JB79" i="4"/>
  <c r="HX79" i="4"/>
  <c r="HI79" i="4"/>
  <c r="GT79" i="4"/>
  <c r="FO79" i="4"/>
  <c r="EZ79" i="4"/>
  <c r="EK79" i="4"/>
  <c r="DV79" i="4"/>
  <c r="DG79" i="4"/>
  <c r="BX79" i="4"/>
  <c r="BI79" i="4"/>
  <c r="AT79" i="4"/>
  <c r="AE79" i="4"/>
  <c r="P79" i="4"/>
  <c r="LY56" i="4"/>
  <c r="LJ56" i="4"/>
  <c r="KU56" i="4"/>
  <c r="KF56" i="4"/>
  <c r="IZ56" i="4"/>
  <c r="IK56" i="4"/>
  <c r="HV56" i="4"/>
  <c r="HG56" i="4"/>
  <c r="GR56" i="4"/>
  <c r="FL56" i="4"/>
  <c r="EW56" i="4"/>
  <c r="EH56" i="4"/>
  <c r="DS56" i="4"/>
  <c r="DD56" i="4"/>
  <c r="BX56" i="4"/>
  <c r="BI56" i="4"/>
  <c r="AE56" i="4"/>
  <c r="P56" i="4"/>
  <c r="MN55" i="4"/>
  <c r="LY55" i="4"/>
  <c r="LJ55" i="4"/>
  <c r="KF55" i="4"/>
  <c r="IZ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DD34" i="4"/>
  <c r="BX34" i="4"/>
  <c r="BI34" i="4"/>
  <c r="AE34" i="4"/>
  <c r="P34" i="4"/>
  <c r="MN33" i="4"/>
  <c r="LY33" i="4"/>
  <c r="LJ33" i="4"/>
  <c r="KF33" i="4"/>
  <c r="IZ33" i="4"/>
  <c r="HV33" i="4"/>
  <c r="HG33" i="4"/>
  <c r="GR33" i="4"/>
  <c r="FL33" i="4"/>
  <c r="EW33" i="4"/>
  <c r="EH33" i="4"/>
  <c r="DS33" i="4"/>
  <c r="DD33" i="4"/>
  <c r="BX33" i="4"/>
  <c r="BI33" i="4"/>
  <c r="AT33" i="4"/>
  <c r="AE33" i="4"/>
  <c r="P33" i="4"/>
  <c r="LP12" i="4"/>
  <c r="JW12" i="4"/>
  <c r="ID12" i="4"/>
  <c r="FZ12" i="4"/>
  <c r="EG12" i="4"/>
  <c r="CN12" i="4"/>
  <c r="AU12" i="4"/>
  <c r="LP10" i="4"/>
  <c r="EG10" i="4"/>
  <c r="CN10" i="4"/>
  <c r="AU10" i="4"/>
  <c r="B10" i="4"/>
  <c r="JW8" i="4"/>
  <c r="ID8" i="4"/>
  <c r="FZ8" i="4"/>
  <c r="EG8" i="4"/>
  <c r="CN8" i="4"/>
  <c r="AU8" i="4"/>
  <c r="B8" i="4"/>
  <c r="B6" i="4"/>
  <c r="JB78" i="4" l="1"/>
  <c r="IZ54" i="4"/>
  <c r="IZ32" i="4"/>
  <c r="FO78" i="4"/>
  <c r="FL54" i="4"/>
  <c r="FL32" i="4"/>
  <c r="BX32" i="4"/>
  <c r="BX78" i="4"/>
  <c r="BX54" i="4"/>
  <c r="MO78" i="4"/>
  <c r="MN54" i="4"/>
  <c r="MN32" i="4"/>
  <c r="C11" i="5"/>
  <c r="D11" i="5"/>
  <c r="E11" i="5"/>
  <c r="B11" i="5"/>
  <c r="GT78" i="4" l="1"/>
  <c r="DG78" i="4"/>
  <c r="DD54" i="4"/>
  <c r="DD32" i="4"/>
  <c r="P78" i="4"/>
  <c r="P54" i="4"/>
  <c r="P32" i="4"/>
  <c r="KG78" i="4"/>
  <c r="KF54" i="4"/>
  <c r="KF32" i="4"/>
  <c r="GR54" i="4"/>
  <c r="GR32" i="4"/>
  <c r="LZ78" i="4"/>
  <c r="LY54" i="4"/>
  <c r="IM78" i="4"/>
  <c r="IK54" i="4"/>
  <c r="IK32" i="4"/>
  <c r="EZ78" i="4"/>
  <c r="EW54" i="4"/>
  <c r="EW32" i="4"/>
  <c r="BI78" i="4"/>
  <c r="BI54" i="4"/>
  <c r="BI32" i="4"/>
  <c r="LY32" i="4"/>
  <c r="AT78" i="4"/>
  <c r="AT54" i="4"/>
  <c r="AT32" i="4"/>
  <c r="LK78" i="4"/>
  <c r="LJ54" i="4"/>
  <c r="LJ32" i="4"/>
  <c r="HV32" i="4"/>
  <c r="HX78" i="4"/>
  <c r="HV54" i="4"/>
  <c r="EK78" i="4"/>
  <c r="EH54" i="4"/>
  <c r="EH32" i="4"/>
  <c r="DV78" i="4"/>
  <c r="DS54" i="4"/>
  <c r="AE78" i="4"/>
  <c r="AE54" i="4"/>
  <c r="AE32" i="4"/>
  <c r="KU32" i="4"/>
  <c r="KV78" i="4"/>
  <c r="KU54" i="4"/>
  <c r="HI78" i="4"/>
  <c r="HG54" i="4"/>
  <c r="HG32" i="4"/>
  <c r="DS32" i="4"/>
</calcChain>
</file>

<file path=xl/sharedStrings.xml><?xml version="1.0" encoding="utf-8"?>
<sst xmlns="http://schemas.openxmlformats.org/spreadsheetml/2006/main" count="418" uniqueCount="185">
  <si>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</si>
  <si>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</si>
  <si>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</si>
  <si>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</si>
  <si>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</si>
  <si>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</si>
  <si>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</si>
  <si>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</si>
  <si>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</si>
  <si>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</si>
  <si>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</si>
  <si>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</si>
  <si>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</si>
  <si>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</si>
  <si>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</si>
  <si>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</si>
  <si>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</si>
  <si>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</si>
  <si>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</si>
  <si>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</si>
  <si>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</si>
  <si>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</si>
  <si>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</si>
  <si>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</si>
  <si>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</si>
  <si>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</si>
  <si>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</si>
  <si>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</si>
  <si>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</si>
  <si>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</si>
  <si>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</si>
  <si>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</si>
  <si>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</si>
  <si>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</si>
  <si>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</si>
  <si>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</si>
  <si>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</si>
  <si>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</si>
  <si>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</si>
  <si>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</si>
  <si>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</si>
  <si>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</si>
  <si>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</si>
  <si>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</si>
  <si>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</si>
  <si>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</si>
  <si>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</si>
  <si>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</si>
  <si>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</si>
  <si>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</si>
  <si>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</si>
  <si>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</si>
  <si>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</si>
  <si>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</si>
  <si>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</si>
  <si>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</si>
  <si>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</si>
  <si>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</si>
  <si>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</si>
  <si>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</si>
  <si>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</si>
  <si>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</si>
  <si>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</si>
  <si>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</si>
  <si>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</si>
  <si>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</si>
  <si>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</si>
  <si>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</si>
  <si>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</si>
  <si>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</si>
  <si>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</si>
  <si>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</si>
  <si>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</si>
  <si>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</si>
  <si>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</si>
  <si>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</si>
  <si>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</si>
  <si>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</si>
  <si>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</si>
  <si>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</si>
  <si>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</si>
  <si>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</si>
  <si>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</si>
  <si>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</si>
  <si>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</si>
  <si>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</si>
  <si>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</si>
  <si>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</si>
  <si>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</si>
  <si>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</si>
  <si>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</si>
  <si>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</si>
  <si>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</si>
  <si>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</si>
  <si>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</si>
  <si>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</si>
  <si>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</si>
  <si>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</si>
  <si>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</si>
  <si>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</si>
  <si>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</si>
  <si>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</si>
  <si>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</si>
  <si>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</si>
  <si>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</si>
  <si>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</si>
  <si>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</si>
  <si>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</si>
  <si>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</si>
  <si>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</si>
  <si>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</si>
  <si>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</si>
  <si>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</si>
  <si>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</si>
  <si>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</si>
  <si>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</si>
  <si>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</si>
  <si>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</si>
  <si>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</si>
  <si>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</si>
  <si>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</si>
  <si>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</si>
  <si>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</si>
  <si>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</si>
  <si>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</si>
  <si>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</si>
  <si>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</si>
  <si>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</si>
  <si>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</si>
  <si>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</si>
  <si>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</si>
  <si>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</si>
  <si>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</si>
  <si>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</si>
  <si>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</si>
  <si>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</si>
  <si>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</si>
  <si>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</si>
  <si>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</si>
  <si>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</si>
  <si>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</si>
  <si>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</si>
  <si>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</si>
  <si>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</si>
  <si>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</si>
  <si>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</si>
  <si>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</si>
  <si>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</si>
  <si>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</si>
  <si>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</si>
  <si>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</si>
  <si>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</si>
  <si>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</si>
  <si>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</si>
  <si>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</si>
  <si>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</si>
  <si>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</si>
  <si>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</si>
  <si>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</si>
  <si>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</si>
  <si>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</si>
  <si>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</si>
  <si>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</si>
  <si>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</si>
  <si>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</si>
  <si>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</si>
  <si>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地方独立行政法人埼玉県立病院機構</t>
  </si>
  <si>
    <t>精神医療センター</t>
  </si>
  <si>
    <t>地方独立行政法人</t>
  </si>
  <si>
    <t>病院事業</t>
  </si>
  <si>
    <t>精神科病院</t>
  </si>
  <si>
    <t>精神病院</t>
  </si>
  <si>
    <t>非設置</t>
  </si>
  <si>
    <t>直営</t>
  </si>
  <si>
    <t>非該当</t>
  </si>
  <si>
    <t>否</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</si>
  <si>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</si>
  <si>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</si>
  <si>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</si>
  <si>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</si>
  <si>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</si>
  <si>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建物が築後30年を経過していることから、老朽化対策を検討していく必要がある。
　建物と備品の更新時期に備えて十分な医業収益を確保していく必要がある。</t>
    <phoneticPr fontId="5"/>
  </si>
  <si>
    <t>　埼玉県精神科救急体制整備事業常時対応施設・医療観察法指定入院医療機関・指定通院医療機関・第二種感染症指定医療機関（結核等）・埼玉県依存症専門医療機関などの指定を受けている。　
　令和4年度は、地域医療機関では対応困難な依存症、児童思春期精神疾患患者、医療観察法対象患者などに高度な医療を提供するとともに、「断らない救急」をスローガンに救急患者を時間外、夜間・休日も積極的に受入れ、在宅療養後方支援機能の充実を図り地域包括ケアシステムの構築にも貢献した。</t>
    <rPh sb="218" eb="220">
      <t>コウチク</t>
    </rPh>
    <phoneticPr fontId="5"/>
  </si>
  <si>
    <t>　①収益が増加したものの費用も増加しており、前年度を1.8pt下回った。
　②③病床利用率の向上に伴い、医業収益が増加したものの、費用の増加もあり、医業収支比率は0.5pt、また、修正医業収支比率は0.1pt低下した。
　④新型コロナと一般診療の両立が図られつつあり前年度から3.8pt上昇した。
　⑤⑥入院、外来とも患者1人1日当たり収益は前年度とほぼ同水準を維持している。
　⑦⑧前年度とほぼ同率であった。他病院平均に比べて⑦及び⑧とも低い水準を維持している。
　⑨累積欠損金比率は地独化に伴い1.5%となったが2.4pt上昇した。</t>
    <rPh sb="5" eb="7">
      <t>ゾウカ</t>
    </rPh>
    <rPh sb="12" eb="14">
      <t>ヒヨウ</t>
    </rPh>
    <rPh sb="15" eb="17">
      <t>ゾウカ</t>
    </rPh>
    <rPh sb="65" eb="67">
      <t>ヒヨウ</t>
    </rPh>
    <rPh sb="68" eb="70">
      <t>ゾウカ</t>
    </rPh>
    <rPh sb="112" eb="114">
      <t>シンガタ</t>
    </rPh>
    <rPh sb="118" eb="122">
      <t>イッパンシンリョウ</t>
    </rPh>
    <rPh sb="123" eb="125">
      <t>リョウリツ</t>
    </rPh>
    <rPh sb="126" eb="127">
      <t>ハカ</t>
    </rPh>
    <rPh sb="133" eb="136">
      <t>ゼンネンド</t>
    </rPh>
    <rPh sb="143" eb="145">
      <t>ジョウショウ</t>
    </rPh>
    <rPh sb="177" eb="178">
      <t>ドウ</t>
    </rPh>
    <rPh sb="215" eb="216">
      <t>オヨ</t>
    </rPh>
    <phoneticPr fontId="5"/>
  </si>
  <si>
    <t>　精神保健福祉法により県立精神科病院の設置が義務付けられており、民間医療機関では対応困難な高度・専門精神科医療を今後も提供していく必要がある。
　医師・看護師のほか、精神保健福祉士・臨床心理職など、精神科病院特有の医療スタッフを多数配置して多職種チーム医療を提供している。
　また、精神科単科の病院であるため、他の埼玉県立病院（身体科）との連携が必須である。
　今後も児童思春期精神疾患患者、医療観察法対象患者などに対して高度な医療を提供するとともに、「断らない救急」をスローガンに、救急患者を時間外、夜間・休日も積極的に受入れ、在宅療養後方支援機能の充実を図り地域包括ケアシステムの構築にも貢献していく。</t>
    <rPh sb="292" eb="294">
      <t>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</si>
</sst>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77</c:v>
                </c:pt>
                <c:pt idx="4">
                  <c:v>80.8</c:v>
                </c:pt>
              </c:numCache>
            </c:numRef>
          </c:val>
          <c:extLst>
            <c:ext xmlns:c16="http://schemas.microsoft.com/office/drawing/2014/chart" uri="{C3380CC4-5D6E-409C-BE32-E72D297353CC}">
              <c16:uniqueId val="{00000000-36F4-4024-B689-F6DC05B7C0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63.1</c:v>
                </c:pt>
                <c:pt idx="4">
                  <c:v>62.3</c:v>
                </c:pt>
              </c:numCache>
            </c:numRef>
          </c:val>
          <c:smooth val="0"/>
          <c:extLst>
            <c:ext xmlns:c16="http://schemas.microsoft.com/office/drawing/2014/chart" uri="{C3380CC4-5D6E-409C-BE32-E72D297353CC}">
              <c16:uniqueId val="{00000001-36F4-4024-B689-F6DC05B7C0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6947</c:v>
                </c:pt>
                <c:pt idx="4">
                  <c:v>7003</c:v>
                </c:pt>
              </c:numCache>
            </c:numRef>
          </c:val>
          <c:extLst>
            <c:ext xmlns:c16="http://schemas.microsoft.com/office/drawing/2014/chart" uri="{C3380CC4-5D6E-409C-BE32-E72D297353CC}">
              <c16:uniqueId val="{00000000-9114-4642-8AC4-2E42D64D96C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8691</c:v>
                </c:pt>
                <c:pt idx="4">
                  <c:v>8761</c:v>
                </c:pt>
              </c:numCache>
            </c:numRef>
          </c:val>
          <c:smooth val="0"/>
          <c:extLst>
            <c:ext xmlns:c16="http://schemas.microsoft.com/office/drawing/2014/chart" uri="{C3380CC4-5D6E-409C-BE32-E72D297353CC}">
              <c16:uniqueId val="{00000001-9114-4642-8AC4-2E42D64D96C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33983</c:v>
                </c:pt>
                <c:pt idx="4">
                  <c:v>33924</c:v>
                </c:pt>
              </c:numCache>
            </c:numRef>
          </c:val>
          <c:extLst>
            <c:ext xmlns:c16="http://schemas.microsoft.com/office/drawing/2014/chart" uri="{C3380CC4-5D6E-409C-BE32-E72D297353CC}">
              <c16:uniqueId val="{00000000-1C97-49B6-9C68-9F889290C50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22875</c:v>
                </c:pt>
                <c:pt idx="4">
                  <c:v>23419</c:v>
                </c:pt>
              </c:numCache>
            </c:numRef>
          </c:val>
          <c:smooth val="0"/>
          <c:extLst>
            <c:ext xmlns:c16="http://schemas.microsoft.com/office/drawing/2014/chart" uri="{C3380CC4-5D6E-409C-BE32-E72D297353CC}">
              <c16:uniqueId val="{00000001-1C97-49B6-9C68-9F889290C50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1.5</c:v>
                </c:pt>
                <c:pt idx="4">
                  <c:v>3.9</c:v>
                </c:pt>
              </c:numCache>
            </c:numRef>
          </c:val>
          <c:extLst>
            <c:ext xmlns:c16="http://schemas.microsoft.com/office/drawing/2014/chart" uri="{C3380CC4-5D6E-409C-BE32-E72D297353CC}">
              <c16:uniqueId val="{00000000-03CE-4C5F-AF4D-884580C830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171</c:v>
                </c:pt>
                <c:pt idx="4">
                  <c:v>160.5</c:v>
                </c:pt>
              </c:numCache>
            </c:numRef>
          </c:val>
          <c:smooth val="0"/>
          <c:extLst>
            <c:ext xmlns:c16="http://schemas.microsoft.com/office/drawing/2014/chart" uri="{C3380CC4-5D6E-409C-BE32-E72D297353CC}">
              <c16:uniqueId val="{00000001-03CE-4C5F-AF4D-884580C830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61.7</c:v>
                </c:pt>
                <c:pt idx="4">
                  <c:v>61.6</c:v>
                </c:pt>
              </c:numCache>
            </c:numRef>
          </c:val>
          <c:extLst>
            <c:ext xmlns:c16="http://schemas.microsoft.com/office/drawing/2014/chart" uri="{C3380CC4-5D6E-409C-BE32-E72D297353CC}">
              <c16:uniqueId val="{00000000-C37B-4AAA-97EE-F37957A8D6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61.7</c:v>
                </c:pt>
                <c:pt idx="4">
                  <c:v>61.5</c:v>
                </c:pt>
              </c:numCache>
            </c:numRef>
          </c:val>
          <c:smooth val="0"/>
          <c:extLst>
            <c:ext xmlns:c16="http://schemas.microsoft.com/office/drawing/2014/chart" uri="{C3380CC4-5D6E-409C-BE32-E72D297353CC}">
              <c16:uniqueId val="{00000001-C37B-4AAA-97EE-F37957A8D6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69.3</c:v>
                </c:pt>
                <c:pt idx="4">
                  <c:v>68.8</c:v>
                </c:pt>
              </c:numCache>
            </c:numRef>
          </c:val>
          <c:extLst>
            <c:ext xmlns:c16="http://schemas.microsoft.com/office/drawing/2014/chart" uri="{C3380CC4-5D6E-409C-BE32-E72D297353CC}">
              <c16:uniqueId val="{00000000-9A4A-4441-A12D-2FE7006D77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64.099999999999994</c:v>
                </c:pt>
                <c:pt idx="4">
                  <c:v>64.099999999999994</c:v>
                </c:pt>
              </c:numCache>
            </c:numRef>
          </c:val>
          <c:smooth val="0"/>
          <c:extLst>
            <c:ext xmlns:c16="http://schemas.microsoft.com/office/drawing/2014/chart" uri="{C3380CC4-5D6E-409C-BE32-E72D297353CC}">
              <c16:uniqueId val="{00000001-9A4A-4441-A12D-2FE7006D77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98.6</c:v>
                </c:pt>
                <c:pt idx="4">
                  <c:v>96.8</c:v>
                </c:pt>
              </c:numCache>
            </c:numRef>
          </c:val>
          <c:extLst>
            <c:ext xmlns:c16="http://schemas.microsoft.com/office/drawing/2014/chart" uri="{C3380CC4-5D6E-409C-BE32-E72D297353CC}">
              <c16:uniqueId val="{00000000-D1A9-4592-8DF3-BA70F89E3D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103.5</c:v>
                </c:pt>
                <c:pt idx="4">
                  <c:v>102.5</c:v>
                </c:pt>
              </c:numCache>
            </c:numRef>
          </c:val>
          <c:smooth val="0"/>
          <c:extLst>
            <c:ext xmlns:c16="http://schemas.microsoft.com/office/drawing/2014/chart" uri="{C3380CC4-5D6E-409C-BE32-E72D297353CC}">
              <c16:uniqueId val="{00000001-D1A9-4592-8DF3-BA70F89E3D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2.1</c:v>
                </c:pt>
                <c:pt idx="4">
                  <c:v>12.4</c:v>
                </c:pt>
              </c:numCache>
            </c:numRef>
          </c:val>
          <c:extLst>
            <c:ext xmlns:c16="http://schemas.microsoft.com/office/drawing/2014/chart" uri="{C3380CC4-5D6E-409C-BE32-E72D297353CC}">
              <c16:uniqueId val="{00000000-C187-4DAF-BEFC-468C02CD8A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55.1</c:v>
                </c:pt>
                <c:pt idx="4">
                  <c:v>52.2</c:v>
                </c:pt>
              </c:numCache>
            </c:numRef>
          </c:val>
          <c:smooth val="0"/>
          <c:extLst>
            <c:ext xmlns:c16="http://schemas.microsoft.com/office/drawing/2014/chart" uri="{C3380CC4-5D6E-409C-BE32-E72D297353CC}">
              <c16:uniqueId val="{00000001-C187-4DAF-BEFC-468C02CD8A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21.9</c:v>
                </c:pt>
                <c:pt idx="4">
                  <c:v>33.700000000000003</c:v>
                </c:pt>
              </c:numCache>
            </c:numRef>
          </c:val>
          <c:extLst>
            <c:ext xmlns:c16="http://schemas.microsoft.com/office/drawing/2014/chart" uri="{C3380CC4-5D6E-409C-BE32-E72D297353CC}">
              <c16:uniqueId val="{00000000-B14C-421D-A35A-4DF65C95DA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68.7</c:v>
                </c:pt>
                <c:pt idx="4">
                  <c:v>68</c:v>
                </c:pt>
              </c:numCache>
            </c:numRef>
          </c:val>
          <c:smooth val="0"/>
          <c:extLst>
            <c:ext xmlns:c16="http://schemas.microsoft.com/office/drawing/2014/chart" uri="{C3380CC4-5D6E-409C-BE32-E72D297353CC}">
              <c16:uniqueId val="{00000001-B14C-421D-A35A-4DF65C95DA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18481301</c:v>
                </c:pt>
                <c:pt idx="4">
                  <c:v>20917803</c:v>
                </c:pt>
              </c:numCache>
            </c:numRef>
          </c:val>
          <c:extLst>
            <c:ext xmlns:c16="http://schemas.microsoft.com/office/drawing/2014/chart" uri="{C3380CC4-5D6E-409C-BE32-E72D297353CC}">
              <c16:uniqueId val="{00000000-5059-4C66-A6D4-39895E7C94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28070344</c:v>
                </c:pt>
                <c:pt idx="4">
                  <c:v>28458752</c:v>
                </c:pt>
              </c:numCache>
            </c:numRef>
          </c:val>
          <c:smooth val="0"/>
          <c:extLst>
            <c:ext xmlns:c16="http://schemas.microsoft.com/office/drawing/2014/chart" uri="{C3380CC4-5D6E-409C-BE32-E72D297353CC}">
              <c16:uniqueId val="{00000001-5059-4C66-A6D4-39895E7C94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4.4000000000000004</c:v>
                </c:pt>
                <c:pt idx="4">
                  <c:v>4.5999999999999996</c:v>
                </c:pt>
              </c:numCache>
            </c:numRef>
          </c:val>
          <c:extLst>
            <c:ext xmlns:c16="http://schemas.microsoft.com/office/drawing/2014/chart" uri="{C3380CC4-5D6E-409C-BE32-E72D297353CC}">
              <c16:uniqueId val="{00000000-9216-41BD-9B78-AF1B53C86F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7.7</c:v>
                </c:pt>
                <c:pt idx="4">
                  <c:v>7.3</c:v>
                </c:pt>
              </c:numCache>
            </c:numRef>
          </c:val>
          <c:smooth val="0"/>
          <c:extLst>
            <c:ext xmlns:c16="http://schemas.microsoft.com/office/drawing/2014/chart" uri="{C3380CC4-5D6E-409C-BE32-E72D297353CC}">
              <c16:uniqueId val="{00000001-9216-41BD-9B78-AF1B53C86F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69.8</c:v>
                </c:pt>
                <c:pt idx="4">
                  <c:v>69.900000000000006</c:v>
                </c:pt>
              </c:numCache>
            </c:numRef>
          </c:val>
          <c:extLst>
            <c:ext xmlns:c16="http://schemas.microsoft.com/office/drawing/2014/chart" uri="{C3380CC4-5D6E-409C-BE32-E72D297353CC}">
              <c16:uniqueId val="{00000000-F73E-4E53-B87C-24DDD3BA85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91.4</c:v>
                </c:pt>
                <c:pt idx="4">
                  <c:v>84</c:v>
                </c:pt>
              </c:numCache>
            </c:numRef>
          </c:val>
          <c:smooth val="0"/>
          <c:extLst>
            <c:ext xmlns:c16="http://schemas.microsoft.com/office/drawing/2014/chart" uri="{C3380CC4-5D6E-409C-BE32-E72D297353CC}">
              <c16:uniqueId val="{00000001-F73E-4E53-B87C-24DDD3BA85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D55" zoomScale="80" zoomScaleNormal="8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埼玉県地方独立行政法人埼玉県立病院機構　精神医療センター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183</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17376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否</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82</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98.6</v>
      </c>
      <c r="BJ33" s="129"/>
      <c r="BK33" s="129"/>
      <c r="BL33" s="129"/>
      <c r="BM33" s="129"/>
      <c r="BN33" s="129"/>
      <c r="BO33" s="129"/>
      <c r="BP33" s="129"/>
      <c r="BQ33" s="129"/>
      <c r="BR33" s="129"/>
      <c r="BS33" s="129"/>
      <c r="BT33" s="129"/>
      <c r="BU33" s="129"/>
      <c r="BV33" s="129"/>
      <c r="BW33" s="130"/>
      <c r="BX33" s="128">
        <f>データ!AM7</f>
        <v>96.8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69.3</v>
      </c>
      <c r="EX33" s="129"/>
      <c r="EY33" s="129"/>
      <c r="EZ33" s="129"/>
      <c r="FA33" s="129"/>
      <c r="FB33" s="129"/>
      <c r="FC33" s="129"/>
      <c r="FD33" s="129"/>
      <c r="FE33" s="129"/>
      <c r="FF33" s="129"/>
      <c r="FG33" s="129"/>
      <c r="FH33" s="129"/>
      <c r="FI33" s="129"/>
      <c r="FJ33" s="129"/>
      <c r="FK33" s="130"/>
      <c r="FL33" s="128">
        <f>データ!AX7</f>
        <v>68.8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61.7</v>
      </c>
      <c r="IL33" s="129"/>
      <c r="IM33" s="129"/>
      <c r="IN33" s="129"/>
      <c r="IO33" s="129"/>
      <c r="IP33" s="129"/>
      <c r="IQ33" s="129"/>
      <c r="IR33" s="129"/>
      <c r="IS33" s="129"/>
      <c r="IT33" s="129"/>
      <c r="IU33" s="129"/>
      <c r="IV33" s="129"/>
      <c r="IW33" s="129"/>
      <c r="IX33" s="129"/>
      <c r="IY33" s="130"/>
      <c r="IZ33" s="128">
        <f>データ!BI7</f>
        <v>61.6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77</v>
      </c>
      <c r="LZ33" s="129"/>
      <c r="MA33" s="129"/>
      <c r="MB33" s="129"/>
      <c r="MC33" s="129"/>
      <c r="MD33" s="129"/>
      <c r="ME33" s="129"/>
      <c r="MF33" s="129"/>
      <c r="MG33" s="129"/>
      <c r="MH33" s="129"/>
      <c r="MI33" s="129"/>
      <c r="MJ33" s="129"/>
      <c r="MK33" s="129"/>
      <c r="ML33" s="129"/>
      <c r="MM33" s="130"/>
      <c r="MN33" s="128">
        <f>データ!BT7</f>
        <v>80.8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33983</v>
      </c>
      <c r="BJ55" s="138"/>
      <c r="BK55" s="138"/>
      <c r="BL55" s="138"/>
      <c r="BM55" s="138"/>
      <c r="BN55" s="138"/>
      <c r="BO55" s="138"/>
      <c r="BP55" s="138"/>
      <c r="BQ55" s="138"/>
      <c r="BR55" s="138"/>
      <c r="BS55" s="138"/>
      <c r="BT55" s="138"/>
      <c r="BU55" s="138"/>
      <c r="BV55" s="138"/>
      <c r="BW55" s="139"/>
      <c r="BX55" s="137">
        <f>データ!CE7</f>
        <v>33924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6947</v>
      </c>
      <c r="EX55" s="138"/>
      <c r="EY55" s="138"/>
      <c r="EZ55" s="138"/>
      <c r="FA55" s="138"/>
      <c r="FB55" s="138"/>
      <c r="FC55" s="138"/>
      <c r="FD55" s="138"/>
      <c r="FE55" s="138"/>
      <c r="FF55" s="138"/>
      <c r="FG55" s="138"/>
      <c r="FH55" s="138"/>
      <c r="FI55" s="138"/>
      <c r="FJ55" s="138"/>
      <c r="FK55" s="139"/>
      <c r="FL55" s="137">
        <f>データ!CP7</f>
        <v>7003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69.8</v>
      </c>
      <c r="IL55" s="129"/>
      <c r="IM55" s="129"/>
      <c r="IN55" s="129"/>
      <c r="IO55" s="129"/>
      <c r="IP55" s="129"/>
      <c r="IQ55" s="129"/>
      <c r="IR55" s="129"/>
      <c r="IS55" s="129"/>
      <c r="IT55" s="129"/>
      <c r="IU55" s="129"/>
      <c r="IV55" s="129"/>
      <c r="IW55" s="129"/>
      <c r="IX55" s="129"/>
      <c r="IY55" s="130"/>
      <c r="IZ55" s="128">
        <f>データ!DA7</f>
        <v>69.900000000000006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4.4000000000000004</v>
      </c>
      <c r="LZ55" s="129"/>
      <c r="MA55" s="129"/>
      <c r="MB55" s="129"/>
      <c r="MC55" s="129"/>
      <c r="MD55" s="129"/>
      <c r="ME55" s="129"/>
      <c r="MF55" s="129"/>
      <c r="MG55" s="129"/>
      <c r="MH55" s="129"/>
      <c r="MI55" s="129"/>
      <c r="MJ55" s="129"/>
      <c r="MK55" s="129"/>
      <c r="ML55" s="129"/>
      <c r="MM55" s="130"/>
      <c r="MN55" s="128">
        <f>データ!DL7</f>
        <v>4.5999999999999996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22875</v>
      </c>
      <c r="BJ56" s="138"/>
      <c r="BK56" s="138"/>
      <c r="BL56" s="138"/>
      <c r="BM56" s="138"/>
      <c r="BN56" s="138"/>
      <c r="BO56" s="138"/>
      <c r="BP56" s="138"/>
      <c r="BQ56" s="138"/>
      <c r="BR56" s="138"/>
      <c r="BS56" s="138"/>
      <c r="BT56" s="138"/>
      <c r="BU56" s="138"/>
      <c r="BV56" s="138"/>
      <c r="BW56" s="139"/>
      <c r="BX56" s="137">
        <f>データ!CJ7</f>
        <v>23419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8691</v>
      </c>
      <c r="EX56" s="138"/>
      <c r="EY56" s="138"/>
      <c r="EZ56" s="138"/>
      <c r="FA56" s="138"/>
      <c r="FB56" s="138"/>
      <c r="FC56" s="138"/>
      <c r="FD56" s="138"/>
      <c r="FE56" s="138"/>
      <c r="FF56" s="138"/>
      <c r="FG56" s="138"/>
      <c r="FH56" s="138"/>
      <c r="FI56" s="138"/>
      <c r="FJ56" s="138"/>
      <c r="FK56" s="139"/>
      <c r="FL56" s="137">
        <f>データ!CU7</f>
        <v>8761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1.5</v>
      </c>
      <c r="BJ79" s="129"/>
      <c r="BK79" s="129"/>
      <c r="BL79" s="129"/>
      <c r="BM79" s="129"/>
      <c r="BN79" s="129"/>
      <c r="BO79" s="129"/>
      <c r="BP79" s="129"/>
      <c r="BQ79" s="129"/>
      <c r="BR79" s="129"/>
      <c r="BS79" s="129"/>
      <c r="BT79" s="129"/>
      <c r="BU79" s="129"/>
      <c r="BV79" s="129"/>
      <c r="BW79" s="130"/>
      <c r="BX79" s="128">
        <f>データ!DW7</f>
        <v>3.9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2.1</v>
      </c>
      <c r="FA79" s="129"/>
      <c r="FB79" s="129"/>
      <c r="FC79" s="129"/>
      <c r="FD79" s="129"/>
      <c r="FE79" s="129"/>
      <c r="FF79" s="129"/>
      <c r="FG79" s="129"/>
      <c r="FH79" s="129"/>
      <c r="FI79" s="129"/>
      <c r="FJ79" s="129"/>
      <c r="FK79" s="129"/>
      <c r="FL79" s="129"/>
      <c r="FM79" s="129"/>
      <c r="FN79" s="130"/>
      <c r="FO79" s="128">
        <f>データ!EH7</f>
        <v>12.4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21.9</v>
      </c>
      <c r="IN79" s="129"/>
      <c r="IO79" s="129"/>
      <c r="IP79" s="129"/>
      <c r="IQ79" s="129"/>
      <c r="IR79" s="129"/>
      <c r="IS79" s="129"/>
      <c r="IT79" s="129"/>
      <c r="IU79" s="129"/>
      <c r="IV79" s="129"/>
      <c r="IW79" s="129"/>
      <c r="IX79" s="129"/>
      <c r="IY79" s="129"/>
      <c r="IZ79" s="129"/>
      <c r="JA79" s="130"/>
      <c r="JB79" s="128">
        <f>データ!ES7</f>
        <v>33.700000000000003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18481301</v>
      </c>
      <c r="MA79" s="138"/>
      <c r="MB79" s="138"/>
      <c r="MC79" s="138"/>
      <c r="MD79" s="138"/>
      <c r="ME79" s="138"/>
      <c r="MF79" s="138"/>
      <c r="MG79" s="138"/>
      <c r="MH79" s="138"/>
      <c r="MI79" s="138"/>
      <c r="MJ79" s="138"/>
      <c r="MK79" s="138"/>
      <c r="ML79" s="138"/>
      <c r="MM79" s="138"/>
      <c r="MN79" s="139"/>
      <c r="MO79" s="137">
        <f>データ!FD7</f>
        <v>20917803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28070344</v>
      </c>
      <c r="MA80" s="138"/>
      <c r="MB80" s="138"/>
      <c r="MC80" s="138"/>
      <c r="MD80" s="138"/>
      <c r="ME80" s="138"/>
      <c r="MF80" s="138"/>
      <c r="MG80" s="138"/>
      <c r="MH80" s="138"/>
      <c r="MI80" s="138"/>
      <c r="MJ80" s="138"/>
      <c r="MK80" s="138"/>
      <c r="ML80" s="138"/>
      <c r="MM80" s="138"/>
      <c r="MN80" s="139"/>
      <c r="MO80" s="137">
        <f>データ!FI7</f>
        <v>28458752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litgv6kIeqpr5ha84x3IhagLySyKaRhItI22123bD9q8lMawjL+jwURjPb6Tguluun3u2N38/FZ4tIhzT+EUQ==" saltValue="j5AXQP90cplFlcrfxMbO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158</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159</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159</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157</v>
      </c>
      <c r="DV5" s="49" t="s">
        <v>160</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161</v>
      </c>
      <c r="EQ5" s="49" t="s">
        <v>148</v>
      </c>
      <c r="ER5" s="49" t="s">
        <v>149</v>
      </c>
      <c r="ES5" s="49" t="s">
        <v>150</v>
      </c>
      <c r="ET5" s="49" t="s">
        <v>151</v>
      </c>
      <c r="EU5" s="49" t="s">
        <v>152</v>
      </c>
      <c r="EV5" s="49" t="s">
        <v>153</v>
      </c>
      <c r="EW5" s="49" t="s">
        <v>154</v>
      </c>
      <c r="EX5" s="49" t="s">
        <v>155</v>
      </c>
      <c r="EY5" s="49" t="s">
        <v>162</v>
      </c>
      <c r="EZ5" s="49" t="s">
        <v>159</v>
      </c>
      <c r="FA5" s="49" t="s">
        <v>147</v>
      </c>
      <c r="FB5" s="49" t="s">
        <v>157</v>
      </c>
      <c r="FC5" s="49" t="s">
        <v>149</v>
      </c>
      <c r="FD5" s="49" t="s">
        <v>158</v>
      </c>
      <c r="FE5" s="49" t="s">
        <v>151</v>
      </c>
      <c r="FF5" s="49" t="s">
        <v>152</v>
      </c>
      <c r="FG5" s="49" t="s">
        <v>153</v>
      </c>
      <c r="FH5" s="49" t="s">
        <v>154</v>
      </c>
      <c r="FI5" s="49" t="s">
        <v>155</v>
      </c>
      <c r="FJ5" s="49" t="s">
        <v>156</v>
      </c>
    </row>
    <row r="6" spans="1:166" s="54" customFormat="1">
      <c r="A6" s="35" t="s">
        <v>163</v>
      </c>
      <c r="B6" s="50">
        <f>B8</f>
        <v>2022</v>
      </c>
      <c r="C6" s="50">
        <f t="shared" ref="C6:M6" si="2">C8</f>
        <v>117500</v>
      </c>
      <c r="D6" s="50">
        <f t="shared" si="2"/>
        <v>46</v>
      </c>
      <c r="E6" s="50">
        <f t="shared" si="2"/>
        <v>6</v>
      </c>
      <c r="F6" s="50">
        <f t="shared" si="2"/>
        <v>0</v>
      </c>
      <c r="G6" s="50">
        <f t="shared" si="2"/>
        <v>4</v>
      </c>
      <c r="H6" s="152" t="str">
        <f>IF(H8&lt;&gt;I8,H8,"")&amp;IF(I8&lt;&gt;J8,I8,"")&amp;"　"&amp;J8</f>
        <v>埼玉県地方独立行政法人埼玉県立病院機構　精神医療センター</v>
      </c>
      <c r="I6" s="153"/>
      <c r="J6" s="154"/>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5</v>
      </c>
      <c r="R6" s="50" t="str">
        <f t="shared" si="3"/>
        <v>-</v>
      </c>
      <c r="S6" s="50" t="str">
        <f t="shared" si="3"/>
        <v>-</v>
      </c>
      <c r="T6" s="50" t="str">
        <f t="shared" si="3"/>
        <v>-</v>
      </c>
      <c r="U6" s="51" t="str">
        <f>U8</f>
        <v>-</v>
      </c>
      <c r="V6" s="51">
        <f>V8</f>
        <v>17376</v>
      </c>
      <c r="W6" s="50" t="str">
        <f>W8</f>
        <v>非該当</v>
      </c>
      <c r="X6" s="50" t="str">
        <f t="shared" ref="X6" si="4">X8</f>
        <v>非該当</v>
      </c>
      <c r="Y6" s="50" t="str">
        <f t="shared" si="3"/>
        <v>否</v>
      </c>
      <c r="Z6" s="51" t="str">
        <f t="shared" si="3"/>
        <v>-</v>
      </c>
      <c r="AA6" s="51" t="str">
        <f t="shared" si="3"/>
        <v>-</v>
      </c>
      <c r="AB6" s="51" t="str">
        <f t="shared" si="3"/>
        <v>-</v>
      </c>
      <c r="AC6" s="51">
        <f t="shared" si="3"/>
        <v>183</v>
      </c>
      <c r="AD6" s="51" t="str">
        <f t="shared" si="3"/>
        <v>-</v>
      </c>
      <c r="AE6" s="51">
        <f t="shared" si="3"/>
        <v>183</v>
      </c>
      <c r="AF6" s="51" t="str">
        <f t="shared" si="3"/>
        <v>-</v>
      </c>
      <c r="AG6" s="51" t="str">
        <f t="shared" si="3"/>
        <v>-</v>
      </c>
      <c r="AH6" s="51" t="str">
        <f t="shared" si="3"/>
        <v>-</v>
      </c>
      <c r="AI6" s="52" t="e">
        <f>IF(AI8="-",NA(),AI8)</f>
        <v>#N/A</v>
      </c>
      <c r="AJ6" s="52" t="e">
        <f t="shared" ref="AJ6:AR6" si="5">IF(AJ8="-",NA(),AJ8)</f>
        <v>#N/A</v>
      </c>
      <c r="AK6" s="52" t="e">
        <f t="shared" si="5"/>
        <v>#N/A</v>
      </c>
      <c r="AL6" s="52">
        <f t="shared" si="5"/>
        <v>98.6</v>
      </c>
      <c r="AM6" s="52">
        <f t="shared" si="5"/>
        <v>96.8</v>
      </c>
      <c r="AN6" s="52" t="e">
        <f t="shared" si="5"/>
        <v>#N/A</v>
      </c>
      <c r="AO6" s="52" t="e">
        <f t="shared" si="5"/>
        <v>#N/A</v>
      </c>
      <c r="AP6" s="52" t="e">
        <f t="shared" si="5"/>
        <v>#N/A</v>
      </c>
      <c r="AQ6" s="52">
        <f t="shared" si="5"/>
        <v>103.5</v>
      </c>
      <c r="AR6" s="52">
        <f t="shared" si="5"/>
        <v>102.5</v>
      </c>
      <c r="AS6" s="52" t="str">
        <f>IF(AS8="-","【-】","【"&amp;SUBSTITUTE(TEXT(AS8,"#,##0.0"),"-","△")&amp;"】")</f>
        <v>【103.5】</v>
      </c>
      <c r="AT6" s="52" t="e">
        <f>IF(AT8="-",NA(),AT8)</f>
        <v>#N/A</v>
      </c>
      <c r="AU6" s="52" t="e">
        <f t="shared" ref="AU6:BC6" si="6">IF(AU8="-",NA(),AU8)</f>
        <v>#N/A</v>
      </c>
      <c r="AV6" s="52" t="e">
        <f t="shared" si="6"/>
        <v>#N/A</v>
      </c>
      <c r="AW6" s="52">
        <f t="shared" si="6"/>
        <v>69.3</v>
      </c>
      <c r="AX6" s="52">
        <f t="shared" si="6"/>
        <v>68.8</v>
      </c>
      <c r="AY6" s="52" t="e">
        <f t="shared" si="6"/>
        <v>#N/A</v>
      </c>
      <c r="AZ6" s="52" t="e">
        <f t="shared" si="6"/>
        <v>#N/A</v>
      </c>
      <c r="BA6" s="52" t="e">
        <f t="shared" si="6"/>
        <v>#N/A</v>
      </c>
      <c r="BB6" s="52">
        <f t="shared" si="6"/>
        <v>64.099999999999994</v>
      </c>
      <c r="BC6" s="52">
        <f t="shared" si="6"/>
        <v>64.099999999999994</v>
      </c>
      <c r="BD6" s="52" t="str">
        <f>IF(BD8="-","【-】","【"&amp;SUBSTITUTE(TEXT(BD8,"#,##0.0"),"-","△")&amp;"】")</f>
        <v>【86.4】</v>
      </c>
      <c r="BE6" s="52" t="e">
        <f>IF(BE8="-",NA(),BE8)</f>
        <v>#N/A</v>
      </c>
      <c r="BF6" s="52" t="e">
        <f t="shared" ref="BF6:BN6" si="7">IF(BF8="-",NA(),BF8)</f>
        <v>#N/A</v>
      </c>
      <c r="BG6" s="52" t="e">
        <f t="shared" si="7"/>
        <v>#N/A</v>
      </c>
      <c r="BH6" s="52">
        <f t="shared" si="7"/>
        <v>61.7</v>
      </c>
      <c r="BI6" s="52">
        <f t="shared" si="7"/>
        <v>61.6</v>
      </c>
      <c r="BJ6" s="52" t="e">
        <f t="shared" si="7"/>
        <v>#N/A</v>
      </c>
      <c r="BK6" s="52" t="e">
        <f t="shared" si="7"/>
        <v>#N/A</v>
      </c>
      <c r="BL6" s="52" t="e">
        <f t="shared" si="7"/>
        <v>#N/A</v>
      </c>
      <c r="BM6" s="52">
        <f t="shared" si="7"/>
        <v>61.7</v>
      </c>
      <c r="BN6" s="52">
        <f t="shared" si="7"/>
        <v>61.5</v>
      </c>
      <c r="BO6" s="52" t="str">
        <f>IF(BO8="-","【-】","【"&amp;SUBSTITUTE(TEXT(BO8,"#,##0.0"),"-","△")&amp;"】")</f>
        <v>【83.7】</v>
      </c>
      <c r="BP6" s="52" t="e">
        <f>IF(BP8="-",NA(),BP8)</f>
        <v>#N/A</v>
      </c>
      <c r="BQ6" s="52" t="e">
        <f t="shared" ref="BQ6:BY6" si="8">IF(BQ8="-",NA(),BQ8)</f>
        <v>#N/A</v>
      </c>
      <c r="BR6" s="52" t="e">
        <f t="shared" si="8"/>
        <v>#N/A</v>
      </c>
      <c r="BS6" s="52">
        <f t="shared" si="8"/>
        <v>77</v>
      </c>
      <c r="BT6" s="52">
        <f t="shared" si="8"/>
        <v>80.8</v>
      </c>
      <c r="BU6" s="52" t="e">
        <f t="shared" si="8"/>
        <v>#N/A</v>
      </c>
      <c r="BV6" s="52" t="e">
        <f t="shared" si="8"/>
        <v>#N/A</v>
      </c>
      <c r="BW6" s="52" t="e">
        <f t="shared" si="8"/>
        <v>#N/A</v>
      </c>
      <c r="BX6" s="52">
        <f t="shared" si="8"/>
        <v>63.1</v>
      </c>
      <c r="BY6" s="52">
        <f t="shared" si="8"/>
        <v>62.3</v>
      </c>
      <c r="BZ6" s="52" t="str">
        <f>IF(BZ8="-","【-】","【"&amp;SUBSTITUTE(TEXT(BZ8,"#,##0.0"),"-","△")&amp;"】")</f>
        <v>【66.8】</v>
      </c>
      <c r="CA6" s="53" t="e">
        <f>IF(CA8="-",NA(),CA8)</f>
        <v>#N/A</v>
      </c>
      <c r="CB6" s="53" t="e">
        <f t="shared" ref="CB6:CJ6" si="9">IF(CB8="-",NA(),CB8)</f>
        <v>#N/A</v>
      </c>
      <c r="CC6" s="53" t="e">
        <f t="shared" si="9"/>
        <v>#N/A</v>
      </c>
      <c r="CD6" s="53">
        <f t="shared" si="9"/>
        <v>33983</v>
      </c>
      <c r="CE6" s="53">
        <f t="shared" si="9"/>
        <v>33924</v>
      </c>
      <c r="CF6" s="53" t="e">
        <f t="shared" si="9"/>
        <v>#N/A</v>
      </c>
      <c r="CG6" s="53" t="e">
        <f t="shared" si="9"/>
        <v>#N/A</v>
      </c>
      <c r="CH6" s="53" t="e">
        <f t="shared" si="9"/>
        <v>#N/A</v>
      </c>
      <c r="CI6" s="53">
        <f t="shared" si="9"/>
        <v>22875</v>
      </c>
      <c r="CJ6" s="53">
        <f t="shared" si="9"/>
        <v>23419</v>
      </c>
      <c r="CK6" s="52" t="str">
        <f>IF(CK8="-","【-】","【"&amp;SUBSTITUTE(TEXT(CK8,"#,##0"),"-","△")&amp;"】")</f>
        <v>【61,837】</v>
      </c>
      <c r="CL6" s="53" t="e">
        <f>IF(CL8="-",NA(),CL8)</f>
        <v>#N/A</v>
      </c>
      <c r="CM6" s="53" t="e">
        <f t="shared" ref="CM6:CU6" si="10">IF(CM8="-",NA(),CM8)</f>
        <v>#N/A</v>
      </c>
      <c r="CN6" s="53" t="e">
        <f t="shared" si="10"/>
        <v>#N/A</v>
      </c>
      <c r="CO6" s="53">
        <f t="shared" si="10"/>
        <v>6947</v>
      </c>
      <c r="CP6" s="53">
        <f t="shared" si="10"/>
        <v>7003</v>
      </c>
      <c r="CQ6" s="53" t="e">
        <f t="shared" si="10"/>
        <v>#N/A</v>
      </c>
      <c r="CR6" s="53" t="e">
        <f t="shared" si="10"/>
        <v>#N/A</v>
      </c>
      <c r="CS6" s="53" t="e">
        <f t="shared" si="10"/>
        <v>#N/A</v>
      </c>
      <c r="CT6" s="53">
        <f t="shared" si="10"/>
        <v>8691</v>
      </c>
      <c r="CU6" s="53">
        <f t="shared" si="10"/>
        <v>8761</v>
      </c>
      <c r="CV6" s="52" t="str">
        <f>IF(CV8="-","【-】","【"&amp;SUBSTITUTE(TEXT(CV8,"#,##0"),"-","△")&amp;"】")</f>
        <v>【17,600】</v>
      </c>
      <c r="CW6" s="52" t="e">
        <f>IF(CW8="-",NA(),CW8)</f>
        <v>#N/A</v>
      </c>
      <c r="CX6" s="52" t="e">
        <f t="shared" ref="CX6:DF6" si="11">IF(CX8="-",NA(),CX8)</f>
        <v>#N/A</v>
      </c>
      <c r="CY6" s="52" t="e">
        <f t="shared" si="11"/>
        <v>#N/A</v>
      </c>
      <c r="CZ6" s="52">
        <f t="shared" si="11"/>
        <v>69.8</v>
      </c>
      <c r="DA6" s="52">
        <f t="shared" si="11"/>
        <v>69.900000000000006</v>
      </c>
      <c r="DB6" s="52" t="e">
        <f t="shared" si="11"/>
        <v>#N/A</v>
      </c>
      <c r="DC6" s="52" t="e">
        <f t="shared" si="11"/>
        <v>#N/A</v>
      </c>
      <c r="DD6" s="52" t="e">
        <f t="shared" si="11"/>
        <v>#N/A</v>
      </c>
      <c r="DE6" s="52">
        <f t="shared" si="11"/>
        <v>91.4</v>
      </c>
      <c r="DF6" s="52">
        <f t="shared" si="11"/>
        <v>84</v>
      </c>
      <c r="DG6" s="52" t="str">
        <f>IF(DG8="-","【-】","【"&amp;SUBSTITUTE(TEXT(DG8,"#,##0.0"),"-","△")&amp;"】")</f>
        <v>【55.6】</v>
      </c>
      <c r="DH6" s="52" t="e">
        <f>IF(DH8="-",NA(),DH8)</f>
        <v>#N/A</v>
      </c>
      <c r="DI6" s="52" t="e">
        <f t="shared" ref="DI6:DQ6" si="12">IF(DI8="-",NA(),DI8)</f>
        <v>#N/A</v>
      </c>
      <c r="DJ6" s="52" t="e">
        <f t="shared" si="12"/>
        <v>#N/A</v>
      </c>
      <c r="DK6" s="52">
        <f t="shared" si="12"/>
        <v>4.4000000000000004</v>
      </c>
      <c r="DL6" s="52">
        <f t="shared" si="12"/>
        <v>4.5999999999999996</v>
      </c>
      <c r="DM6" s="52" t="e">
        <f t="shared" si="12"/>
        <v>#N/A</v>
      </c>
      <c r="DN6" s="52" t="e">
        <f t="shared" si="12"/>
        <v>#N/A</v>
      </c>
      <c r="DO6" s="52" t="e">
        <f t="shared" si="12"/>
        <v>#N/A</v>
      </c>
      <c r="DP6" s="52">
        <f t="shared" si="12"/>
        <v>7.7</v>
      </c>
      <c r="DQ6" s="52">
        <f t="shared" si="12"/>
        <v>7.3</v>
      </c>
      <c r="DR6" s="52" t="str">
        <f>IF(DR8="-","【-】","【"&amp;SUBSTITUTE(TEXT(DR8,"#,##0.0"),"-","△")&amp;"】")</f>
        <v>【25.1】</v>
      </c>
      <c r="DS6" s="52" t="e">
        <f>IF(DS8="-",NA(),DS8)</f>
        <v>#N/A</v>
      </c>
      <c r="DT6" s="52" t="e">
        <f t="shared" ref="DT6:EB6" si="13">IF(DT8="-",NA(),DT8)</f>
        <v>#N/A</v>
      </c>
      <c r="DU6" s="52" t="e">
        <f t="shared" si="13"/>
        <v>#N/A</v>
      </c>
      <c r="DV6" s="52">
        <f t="shared" si="13"/>
        <v>1.5</v>
      </c>
      <c r="DW6" s="52">
        <f t="shared" si="13"/>
        <v>3.9</v>
      </c>
      <c r="DX6" s="52" t="e">
        <f t="shared" si="13"/>
        <v>#N/A</v>
      </c>
      <c r="DY6" s="52" t="e">
        <f t="shared" si="13"/>
        <v>#N/A</v>
      </c>
      <c r="DZ6" s="52" t="e">
        <f t="shared" si="13"/>
        <v>#N/A</v>
      </c>
      <c r="EA6" s="52">
        <f t="shared" si="13"/>
        <v>171</v>
      </c>
      <c r="EB6" s="52">
        <f t="shared" si="13"/>
        <v>160.5</v>
      </c>
      <c r="EC6" s="52" t="str">
        <f>IF(EC8="-","【-】","【"&amp;SUBSTITUTE(TEXT(EC8,"#,##0.0"),"-","△")&amp;"】")</f>
        <v>【63.0】</v>
      </c>
      <c r="ED6" s="52" t="e">
        <f>IF(ED8="-",NA(),ED8)</f>
        <v>#N/A</v>
      </c>
      <c r="EE6" s="52" t="e">
        <f t="shared" ref="EE6:EM6" si="14">IF(EE8="-",NA(),EE8)</f>
        <v>#N/A</v>
      </c>
      <c r="EF6" s="52" t="e">
        <f t="shared" si="14"/>
        <v>#N/A</v>
      </c>
      <c r="EG6" s="52">
        <f t="shared" si="14"/>
        <v>2.1</v>
      </c>
      <c r="EH6" s="52">
        <f t="shared" si="14"/>
        <v>12.4</v>
      </c>
      <c r="EI6" s="52" t="e">
        <f t="shared" si="14"/>
        <v>#N/A</v>
      </c>
      <c r="EJ6" s="52" t="e">
        <f t="shared" si="14"/>
        <v>#N/A</v>
      </c>
      <c r="EK6" s="52" t="e">
        <f t="shared" si="14"/>
        <v>#N/A</v>
      </c>
      <c r="EL6" s="52">
        <f t="shared" si="14"/>
        <v>55.1</v>
      </c>
      <c r="EM6" s="52">
        <f t="shared" si="14"/>
        <v>52.2</v>
      </c>
      <c r="EN6" s="52" t="str">
        <f>IF(EN8="-","【-】","【"&amp;SUBSTITUTE(TEXT(EN8,"#,##0.0"),"-","△")&amp;"】")</f>
        <v>【56.4】</v>
      </c>
      <c r="EO6" s="52" t="e">
        <f>IF(EO8="-",NA(),EO8)</f>
        <v>#N/A</v>
      </c>
      <c r="EP6" s="52" t="e">
        <f t="shared" ref="EP6:EX6" si="15">IF(EP8="-",NA(),EP8)</f>
        <v>#N/A</v>
      </c>
      <c r="EQ6" s="52" t="e">
        <f t="shared" si="15"/>
        <v>#N/A</v>
      </c>
      <c r="ER6" s="52">
        <f t="shared" si="15"/>
        <v>21.9</v>
      </c>
      <c r="ES6" s="52">
        <f t="shared" si="15"/>
        <v>33.700000000000003</v>
      </c>
      <c r="ET6" s="52" t="e">
        <f t="shared" si="15"/>
        <v>#N/A</v>
      </c>
      <c r="EU6" s="52" t="e">
        <f t="shared" si="15"/>
        <v>#N/A</v>
      </c>
      <c r="EV6" s="52" t="e">
        <f t="shared" si="15"/>
        <v>#N/A</v>
      </c>
      <c r="EW6" s="52">
        <f t="shared" si="15"/>
        <v>68.7</v>
      </c>
      <c r="EX6" s="52">
        <f t="shared" si="15"/>
        <v>68</v>
      </c>
      <c r="EY6" s="52" t="str">
        <f>IF(EY8="-","【-】","【"&amp;SUBSTITUTE(TEXT(EY8,"#,##0.0"),"-","△")&amp;"】")</f>
        <v>【70.7】</v>
      </c>
      <c r="EZ6" s="53" t="e">
        <f>IF(EZ8="-",NA(),EZ8)</f>
        <v>#N/A</v>
      </c>
      <c r="FA6" s="53" t="e">
        <f t="shared" ref="FA6:FI6" si="16">IF(FA8="-",NA(),FA8)</f>
        <v>#N/A</v>
      </c>
      <c r="FB6" s="53" t="e">
        <f t="shared" si="16"/>
        <v>#N/A</v>
      </c>
      <c r="FC6" s="53">
        <f t="shared" si="16"/>
        <v>18481301</v>
      </c>
      <c r="FD6" s="53">
        <f t="shared" si="16"/>
        <v>20917803</v>
      </c>
      <c r="FE6" s="53" t="e">
        <f t="shared" si="16"/>
        <v>#N/A</v>
      </c>
      <c r="FF6" s="53" t="e">
        <f t="shared" si="16"/>
        <v>#N/A</v>
      </c>
      <c r="FG6" s="53" t="e">
        <f t="shared" si="16"/>
        <v>#N/A</v>
      </c>
      <c r="FH6" s="53">
        <f t="shared" si="16"/>
        <v>28070344</v>
      </c>
      <c r="FI6" s="53">
        <f t="shared" si="16"/>
        <v>28458752</v>
      </c>
      <c r="FJ6" s="53" t="str">
        <f>IF(FJ8="-","【-】","【"&amp;SUBSTITUTE(TEXT(FJ8,"#,##0"),"-","△")&amp;"】")</f>
        <v>【49,963,977】</v>
      </c>
    </row>
    <row r="7" spans="1:166" s="54" customFormat="1">
      <c r="A7" s="35" t="s">
        <v>164</v>
      </c>
      <c r="B7" s="50">
        <f t="shared" ref="B7:AH7" si="17">B8</f>
        <v>2022</v>
      </c>
      <c r="C7" s="50">
        <f t="shared" si="17"/>
        <v>117500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5</v>
      </c>
      <c r="R7" s="50" t="str">
        <f t="shared" si="17"/>
        <v>-</v>
      </c>
      <c r="S7" s="50" t="str">
        <f t="shared" si="17"/>
        <v>-</v>
      </c>
      <c r="T7" s="50" t="str">
        <f t="shared" si="17"/>
        <v>-</v>
      </c>
      <c r="U7" s="51" t="str">
        <f>U8</f>
        <v>-</v>
      </c>
      <c r="V7" s="51">
        <f>V8</f>
        <v>17376</v>
      </c>
      <c r="W7" s="50" t="str">
        <f>W8</f>
        <v>非該当</v>
      </c>
      <c r="X7" s="50" t="str">
        <f t="shared" si="17"/>
        <v>非該当</v>
      </c>
      <c r="Y7" s="50" t="str">
        <f t="shared" si="17"/>
        <v>否</v>
      </c>
      <c r="Z7" s="51" t="str">
        <f t="shared" si="17"/>
        <v>-</v>
      </c>
      <c r="AA7" s="51" t="str">
        <f t="shared" si="17"/>
        <v>-</v>
      </c>
      <c r="AB7" s="51" t="str">
        <f t="shared" si="17"/>
        <v>-</v>
      </c>
      <c r="AC7" s="51">
        <f t="shared" si="17"/>
        <v>183</v>
      </c>
      <c r="AD7" s="51" t="str">
        <f t="shared" si="17"/>
        <v>-</v>
      </c>
      <c r="AE7" s="51">
        <f t="shared" si="17"/>
        <v>183</v>
      </c>
      <c r="AF7" s="51" t="str">
        <f t="shared" si="17"/>
        <v>-</v>
      </c>
      <c r="AG7" s="51" t="str">
        <f t="shared" si="17"/>
        <v>-</v>
      </c>
      <c r="AH7" s="51" t="str">
        <f t="shared" si="17"/>
        <v>-</v>
      </c>
      <c r="AI7" s="52" t="str">
        <f>AI8</f>
        <v>-</v>
      </c>
      <c r="AJ7" s="52" t="str">
        <f t="shared" ref="AJ7:AR7" si="18">AJ8</f>
        <v>-</v>
      </c>
      <c r="AK7" s="52" t="str">
        <f t="shared" si="18"/>
        <v>-</v>
      </c>
      <c r="AL7" s="52">
        <f t="shared" si="18"/>
        <v>98.6</v>
      </c>
      <c r="AM7" s="52">
        <f t="shared" si="18"/>
        <v>96.8</v>
      </c>
      <c r="AN7" s="52" t="str">
        <f t="shared" si="18"/>
        <v>-</v>
      </c>
      <c r="AO7" s="52" t="str">
        <f t="shared" si="18"/>
        <v>-</v>
      </c>
      <c r="AP7" s="52" t="str">
        <f t="shared" si="18"/>
        <v>-</v>
      </c>
      <c r="AQ7" s="52">
        <f t="shared" si="18"/>
        <v>103.5</v>
      </c>
      <c r="AR7" s="52">
        <f t="shared" si="18"/>
        <v>102.5</v>
      </c>
      <c r="AS7" s="52"/>
      <c r="AT7" s="52" t="str">
        <f>AT8</f>
        <v>-</v>
      </c>
      <c r="AU7" s="52" t="str">
        <f t="shared" ref="AU7:BC7" si="19">AU8</f>
        <v>-</v>
      </c>
      <c r="AV7" s="52" t="str">
        <f t="shared" si="19"/>
        <v>-</v>
      </c>
      <c r="AW7" s="52">
        <f t="shared" si="19"/>
        <v>69.3</v>
      </c>
      <c r="AX7" s="52">
        <f t="shared" si="19"/>
        <v>68.8</v>
      </c>
      <c r="AY7" s="52" t="str">
        <f t="shared" si="19"/>
        <v>-</v>
      </c>
      <c r="AZ7" s="52" t="str">
        <f t="shared" si="19"/>
        <v>-</v>
      </c>
      <c r="BA7" s="52" t="str">
        <f t="shared" si="19"/>
        <v>-</v>
      </c>
      <c r="BB7" s="52">
        <f t="shared" si="19"/>
        <v>64.099999999999994</v>
      </c>
      <c r="BC7" s="52">
        <f t="shared" si="19"/>
        <v>64.099999999999994</v>
      </c>
      <c r="BD7" s="52"/>
      <c r="BE7" s="52" t="str">
        <f>BE8</f>
        <v>-</v>
      </c>
      <c r="BF7" s="52" t="str">
        <f t="shared" ref="BF7:BN7" si="20">BF8</f>
        <v>-</v>
      </c>
      <c r="BG7" s="52" t="str">
        <f t="shared" si="20"/>
        <v>-</v>
      </c>
      <c r="BH7" s="52">
        <f t="shared" si="20"/>
        <v>61.7</v>
      </c>
      <c r="BI7" s="52">
        <f t="shared" si="20"/>
        <v>61.6</v>
      </c>
      <c r="BJ7" s="52" t="str">
        <f t="shared" si="20"/>
        <v>-</v>
      </c>
      <c r="BK7" s="52" t="str">
        <f t="shared" si="20"/>
        <v>-</v>
      </c>
      <c r="BL7" s="52" t="str">
        <f t="shared" si="20"/>
        <v>-</v>
      </c>
      <c r="BM7" s="52">
        <f t="shared" si="20"/>
        <v>61.7</v>
      </c>
      <c r="BN7" s="52">
        <f t="shared" si="20"/>
        <v>61.5</v>
      </c>
      <c r="BO7" s="52"/>
      <c r="BP7" s="52" t="str">
        <f>BP8</f>
        <v>-</v>
      </c>
      <c r="BQ7" s="52" t="str">
        <f t="shared" ref="BQ7:BY7" si="21">BQ8</f>
        <v>-</v>
      </c>
      <c r="BR7" s="52" t="str">
        <f t="shared" si="21"/>
        <v>-</v>
      </c>
      <c r="BS7" s="52">
        <f t="shared" si="21"/>
        <v>77</v>
      </c>
      <c r="BT7" s="52">
        <f t="shared" si="21"/>
        <v>80.8</v>
      </c>
      <c r="BU7" s="52" t="str">
        <f t="shared" si="21"/>
        <v>-</v>
      </c>
      <c r="BV7" s="52" t="str">
        <f t="shared" si="21"/>
        <v>-</v>
      </c>
      <c r="BW7" s="52" t="str">
        <f t="shared" si="21"/>
        <v>-</v>
      </c>
      <c r="BX7" s="52">
        <f t="shared" si="21"/>
        <v>63.1</v>
      </c>
      <c r="BY7" s="52">
        <f t="shared" si="21"/>
        <v>62.3</v>
      </c>
      <c r="BZ7" s="52"/>
      <c r="CA7" s="53" t="str">
        <f>CA8</f>
        <v>-</v>
      </c>
      <c r="CB7" s="53" t="str">
        <f t="shared" ref="CB7:CJ7" si="22">CB8</f>
        <v>-</v>
      </c>
      <c r="CC7" s="53" t="str">
        <f t="shared" si="22"/>
        <v>-</v>
      </c>
      <c r="CD7" s="53">
        <f t="shared" si="22"/>
        <v>33983</v>
      </c>
      <c r="CE7" s="53">
        <f t="shared" si="22"/>
        <v>33924</v>
      </c>
      <c r="CF7" s="53" t="str">
        <f t="shared" si="22"/>
        <v>-</v>
      </c>
      <c r="CG7" s="53" t="str">
        <f t="shared" si="22"/>
        <v>-</v>
      </c>
      <c r="CH7" s="53" t="str">
        <f t="shared" si="22"/>
        <v>-</v>
      </c>
      <c r="CI7" s="53">
        <f t="shared" si="22"/>
        <v>22875</v>
      </c>
      <c r="CJ7" s="53">
        <f t="shared" si="22"/>
        <v>23419</v>
      </c>
      <c r="CK7" s="52"/>
      <c r="CL7" s="53" t="str">
        <f>CL8</f>
        <v>-</v>
      </c>
      <c r="CM7" s="53" t="str">
        <f t="shared" ref="CM7:CU7" si="23">CM8</f>
        <v>-</v>
      </c>
      <c r="CN7" s="53" t="str">
        <f t="shared" si="23"/>
        <v>-</v>
      </c>
      <c r="CO7" s="53">
        <f t="shared" si="23"/>
        <v>6947</v>
      </c>
      <c r="CP7" s="53">
        <f t="shared" si="23"/>
        <v>7003</v>
      </c>
      <c r="CQ7" s="53" t="str">
        <f t="shared" si="23"/>
        <v>-</v>
      </c>
      <c r="CR7" s="53" t="str">
        <f t="shared" si="23"/>
        <v>-</v>
      </c>
      <c r="CS7" s="53" t="str">
        <f t="shared" si="23"/>
        <v>-</v>
      </c>
      <c r="CT7" s="53">
        <f t="shared" si="23"/>
        <v>8691</v>
      </c>
      <c r="CU7" s="53">
        <f t="shared" si="23"/>
        <v>8761</v>
      </c>
      <c r="CV7" s="52"/>
      <c r="CW7" s="52" t="str">
        <f>CW8</f>
        <v>-</v>
      </c>
      <c r="CX7" s="52" t="str">
        <f t="shared" ref="CX7:DF7" si="24">CX8</f>
        <v>-</v>
      </c>
      <c r="CY7" s="52" t="str">
        <f t="shared" si="24"/>
        <v>-</v>
      </c>
      <c r="CZ7" s="52">
        <f t="shared" si="24"/>
        <v>69.8</v>
      </c>
      <c r="DA7" s="52">
        <f t="shared" si="24"/>
        <v>69.900000000000006</v>
      </c>
      <c r="DB7" s="52" t="str">
        <f t="shared" si="24"/>
        <v>-</v>
      </c>
      <c r="DC7" s="52" t="str">
        <f t="shared" si="24"/>
        <v>-</v>
      </c>
      <c r="DD7" s="52" t="str">
        <f t="shared" si="24"/>
        <v>-</v>
      </c>
      <c r="DE7" s="52">
        <f t="shared" si="24"/>
        <v>91.4</v>
      </c>
      <c r="DF7" s="52">
        <f t="shared" si="24"/>
        <v>84</v>
      </c>
      <c r="DG7" s="52"/>
      <c r="DH7" s="52" t="str">
        <f>DH8</f>
        <v>-</v>
      </c>
      <c r="DI7" s="52" t="str">
        <f t="shared" ref="DI7:DQ7" si="25">DI8</f>
        <v>-</v>
      </c>
      <c r="DJ7" s="52" t="str">
        <f t="shared" si="25"/>
        <v>-</v>
      </c>
      <c r="DK7" s="52">
        <f t="shared" si="25"/>
        <v>4.4000000000000004</v>
      </c>
      <c r="DL7" s="52">
        <f t="shared" si="25"/>
        <v>4.5999999999999996</v>
      </c>
      <c r="DM7" s="52" t="str">
        <f t="shared" si="25"/>
        <v>-</v>
      </c>
      <c r="DN7" s="52" t="str">
        <f t="shared" si="25"/>
        <v>-</v>
      </c>
      <c r="DO7" s="52" t="str">
        <f t="shared" si="25"/>
        <v>-</v>
      </c>
      <c r="DP7" s="52">
        <f t="shared" si="25"/>
        <v>7.7</v>
      </c>
      <c r="DQ7" s="52">
        <f t="shared" si="25"/>
        <v>7.3</v>
      </c>
      <c r="DR7" s="52"/>
      <c r="DS7" s="52" t="str">
        <f>DS8</f>
        <v>-</v>
      </c>
      <c r="DT7" s="52" t="str">
        <f t="shared" ref="DT7:EB7" si="26">DT8</f>
        <v>-</v>
      </c>
      <c r="DU7" s="52" t="str">
        <f t="shared" si="26"/>
        <v>-</v>
      </c>
      <c r="DV7" s="52">
        <f t="shared" si="26"/>
        <v>1.5</v>
      </c>
      <c r="DW7" s="52">
        <f t="shared" si="26"/>
        <v>3.9</v>
      </c>
      <c r="DX7" s="52" t="str">
        <f t="shared" si="26"/>
        <v>-</v>
      </c>
      <c r="DY7" s="52" t="str">
        <f t="shared" si="26"/>
        <v>-</v>
      </c>
      <c r="DZ7" s="52" t="str">
        <f t="shared" si="26"/>
        <v>-</v>
      </c>
      <c r="EA7" s="52">
        <f t="shared" si="26"/>
        <v>171</v>
      </c>
      <c r="EB7" s="52">
        <f t="shared" si="26"/>
        <v>160.5</v>
      </c>
      <c r="EC7" s="52"/>
      <c r="ED7" s="52" t="str">
        <f>ED8</f>
        <v>-</v>
      </c>
      <c r="EE7" s="52" t="str">
        <f t="shared" ref="EE7:EM7" si="27">EE8</f>
        <v>-</v>
      </c>
      <c r="EF7" s="52" t="str">
        <f t="shared" si="27"/>
        <v>-</v>
      </c>
      <c r="EG7" s="52">
        <f t="shared" si="27"/>
        <v>2.1</v>
      </c>
      <c r="EH7" s="52">
        <f t="shared" si="27"/>
        <v>12.4</v>
      </c>
      <c r="EI7" s="52" t="str">
        <f t="shared" si="27"/>
        <v>-</v>
      </c>
      <c r="EJ7" s="52" t="str">
        <f t="shared" si="27"/>
        <v>-</v>
      </c>
      <c r="EK7" s="52" t="str">
        <f t="shared" si="27"/>
        <v>-</v>
      </c>
      <c r="EL7" s="52">
        <f t="shared" si="27"/>
        <v>55.1</v>
      </c>
      <c r="EM7" s="52">
        <f t="shared" si="27"/>
        <v>52.2</v>
      </c>
      <c r="EN7" s="52"/>
      <c r="EO7" s="52" t="str">
        <f>EO8</f>
        <v>-</v>
      </c>
      <c r="EP7" s="52" t="str">
        <f t="shared" ref="EP7:EX7" si="28">EP8</f>
        <v>-</v>
      </c>
      <c r="EQ7" s="52" t="str">
        <f t="shared" si="28"/>
        <v>-</v>
      </c>
      <c r="ER7" s="52">
        <f t="shared" si="28"/>
        <v>21.9</v>
      </c>
      <c r="ES7" s="52">
        <f t="shared" si="28"/>
        <v>33.700000000000003</v>
      </c>
      <c r="ET7" s="52" t="str">
        <f t="shared" si="28"/>
        <v>-</v>
      </c>
      <c r="EU7" s="52" t="str">
        <f t="shared" si="28"/>
        <v>-</v>
      </c>
      <c r="EV7" s="52" t="str">
        <f t="shared" si="28"/>
        <v>-</v>
      </c>
      <c r="EW7" s="52">
        <f t="shared" si="28"/>
        <v>68.7</v>
      </c>
      <c r="EX7" s="52">
        <f t="shared" si="28"/>
        <v>68</v>
      </c>
      <c r="EY7" s="52"/>
      <c r="EZ7" s="53" t="str">
        <f>EZ8</f>
        <v>-</v>
      </c>
      <c r="FA7" s="53" t="str">
        <f t="shared" ref="FA7:FI7" si="29">FA8</f>
        <v>-</v>
      </c>
      <c r="FB7" s="53" t="str">
        <f t="shared" si="29"/>
        <v>-</v>
      </c>
      <c r="FC7" s="53">
        <f t="shared" si="29"/>
        <v>18481301</v>
      </c>
      <c r="FD7" s="53">
        <f t="shared" si="29"/>
        <v>20917803</v>
      </c>
      <c r="FE7" s="53" t="str">
        <f t="shared" si="29"/>
        <v>-</v>
      </c>
      <c r="FF7" s="53" t="str">
        <f t="shared" si="29"/>
        <v>-</v>
      </c>
      <c r="FG7" s="53" t="str">
        <f t="shared" si="29"/>
        <v>-</v>
      </c>
      <c r="FH7" s="53">
        <f t="shared" si="29"/>
        <v>28070344</v>
      </c>
      <c r="FI7" s="53">
        <f t="shared" si="29"/>
        <v>28458752</v>
      </c>
      <c r="FJ7" s="53"/>
    </row>
    <row r="8" spans="1:166" s="54" customFormat="1">
      <c r="A8" s="35"/>
      <c r="B8" s="55">
        <v>2022</v>
      </c>
      <c r="C8" s="55">
        <v>117500</v>
      </c>
      <c r="D8" s="55">
        <v>46</v>
      </c>
      <c r="E8" s="55">
        <v>6</v>
      </c>
      <c r="F8" s="55">
        <v>0</v>
      </c>
      <c r="G8" s="55">
        <v>4</v>
      </c>
      <c r="H8" s="55" t="s">
        <v>165</v>
      </c>
      <c r="I8" s="55" t="s">
        <v>166</v>
      </c>
      <c r="J8" s="55" t="s">
        <v>167</v>
      </c>
      <c r="K8" s="55" t="s">
        <v>168</v>
      </c>
      <c r="L8" s="55" t="s">
        <v>169</v>
      </c>
      <c r="M8" s="55" t="s">
        <v>170</v>
      </c>
      <c r="N8" s="55" t="s">
        <v>171</v>
      </c>
      <c r="O8" s="55" t="s">
        <v>172</v>
      </c>
      <c r="P8" s="55" t="s">
        <v>173</v>
      </c>
      <c r="Q8" s="56">
        <v>5</v>
      </c>
      <c r="R8" s="55" t="s">
        <v>40</v>
      </c>
      <c r="S8" s="55" t="s">
        <v>40</v>
      </c>
      <c r="T8" s="55" t="s">
        <v>40</v>
      </c>
      <c r="U8" s="56" t="s">
        <v>40</v>
      </c>
      <c r="V8" s="56">
        <v>17376</v>
      </c>
      <c r="W8" s="55" t="s">
        <v>174</v>
      </c>
      <c r="X8" s="55" t="s">
        <v>174</v>
      </c>
      <c r="Y8" s="57" t="s">
        <v>175</v>
      </c>
      <c r="Z8" s="56" t="s">
        <v>40</v>
      </c>
      <c r="AA8" s="56" t="s">
        <v>40</v>
      </c>
      <c r="AB8" s="56" t="s">
        <v>40</v>
      </c>
      <c r="AC8" s="56">
        <v>183</v>
      </c>
      <c r="AD8" s="56" t="s">
        <v>40</v>
      </c>
      <c r="AE8" s="56">
        <v>183</v>
      </c>
      <c r="AF8" s="56" t="s">
        <v>40</v>
      </c>
      <c r="AG8" s="56" t="s">
        <v>40</v>
      </c>
      <c r="AH8" s="56" t="s">
        <v>40</v>
      </c>
      <c r="AI8" s="58" t="s">
        <v>40</v>
      </c>
      <c r="AJ8" s="58" t="s">
        <v>40</v>
      </c>
      <c r="AK8" s="58" t="s">
        <v>40</v>
      </c>
      <c r="AL8" s="58">
        <v>98.6</v>
      </c>
      <c r="AM8" s="58">
        <v>96.8</v>
      </c>
      <c r="AN8" s="58" t="s">
        <v>40</v>
      </c>
      <c r="AO8" s="58" t="s">
        <v>40</v>
      </c>
      <c r="AP8" s="58" t="s">
        <v>40</v>
      </c>
      <c r="AQ8" s="58">
        <v>103.5</v>
      </c>
      <c r="AR8" s="58">
        <v>102.5</v>
      </c>
      <c r="AS8" s="58">
        <v>103.5</v>
      </c>
      <c r="AT8" s="58" t="s">
        <v>40</v>
      </c>
      <c r="AU8" s="58" t="s">
        <v>40</v>
      </c>
      <c r="AV8" s="58" t="s">
        <v>40</v>
      </c>
      <c r="AW8" s="58">
        <v>69.3</v>
      </c>
      <c r="AX8" s="58">
        <v>68.8</v>
      </c>
      <c r="AY8" s="58" t="s">
        <v>40</v>
      </c>
      <c r="AZ8" s="58" t="s">
        <v>40</v>
      </c>
      <c r="BA8" s="58" t="s">
        <v>40</v>
      </c>
      <c r="BB8" s="58">
        <v>64.099999999999994</v>
      </c>
      <c r="BC8" s="58">
        <v>64.099999999999994</v>
      </c>
      <c r="BD8" s="58">
        <v>86.4</v>
      </c>
      <c r="BE8" s="59" t="s">
        <v>40</v>
      </c>
      <c r="BF8" s="59" t="s">
        <v>40</v>
      </c>
      <c r="BG8" s="59" t="s">
        <v>40</v>
      </c>
      <c r="BH8" s="59">
        <v>61.7</v>
      </c>
      <c r="BI8" s="59">
        <v>61.6</v>
      </c>
      <c r="BJ8" s="59" t="s">
        <v>40</v>
      </c>
      <c r="BK8" s="59" t="s">
        <v>40</v>
      </c>
      <c r="BL8" s="59" t="s">
        <v>40</v>
      </c>
      <c r="BM8" s="59">
        <v>61.7</v>
      </c>
      <c r="BN8" s="59">
        <v>61.5</v>
      </c>
      <c r="BO8" s="59">
        <v>83.7</v>
      </c>
      <c r="BP8" s="58" t="s">
        <v>40</v>
      </c>
      <c r="BQ8" s="58" t="s">
        <v>40</v>
      </c>
      <c r="BR8" s="58" t="s">
        <v>40</v>
      </c>
      <c r="BS8" s="58">
        <v>77</v>
      </c>
      <c r="BT8" s="58">
        <v>80.8</v>
      </c>
      <c r="BU8" s="58" t="s">
        <v>40</v>
      </c>
      <c r="BV8" s="58" t="s">
        <v>40</v>
      </c>
      <c r="BW8" s="58" t="s">
        <v>40</v>
      </c>
      <c r="BX8" s="58">
        <v>63.1</v>
      </c>
      <c r="BY8" s="58">
        <v>62.3</v>
      </c>
      <c r="BZ8" s="58">
        <v>66.8</v>
      </c>
      <c r="CA8" s="59" t="s">
        <v>40</v>
      </c>
      <c r="CB8" s="59" t="s">
        <v>40</v>
      </c>
      <c r="CC8" s="59" t="s">
        <v>40</v>
      </c>
      <c r="CD8" s="59">
        <v>33983</v>
      </c>
      <c r="CE8" s="59">
        <v>33924</v>
      </c>
      <c r="CF8" s="59" t="s">
        <v>40</v>
      </c>
      <c r="CG8" s="59" t="s">
        <v>40</v>
      </c>
      <c r="CH8" s="59" t="s">
        <v>40</v>
      </c>
      <c r="CI8" s="59">
        <v>22875</v>
      </c>
      <c r="CJ8" s="59">
        <v>23419</v>
      </c>
      <c r="CK8" s="58">
        <v>61837</v>
      </c>
      <c r="CL8" s="59" t="s">
        <v>40</v>
      </c>
      <c r="CM8" s="59" t="s">
        <v>40</v>
      </c>
      <c r="CN8" s="59" t="s">
        <v>40</v>
      </c>
      <c r="CO8" s="59">
        <v>6947</v>
      </c>
      <c r="CP8" s="59">
        <v>7003</v>
      </c>
      <c r="CQ8" s="59" t="s">
        <v>40</v>
      </c>
      <c r="CR8" s="59" t="s">
        <v>40</v>
      </c>
      <c r="CS8" s="59" t="s">
        <v>40</v>
      </c>
      <c r="CT8" s="59">
        <v>8691</v>
      </c>
      <c r="CU8" s="59">
        <v>8761</v>
      </c>
      <c r="CV8" s="58">
        <v>17600</v>
      </c>
      <c r="CW8" s="59" t="s">
        <v>40</v>
      </c>
      <c r="CX8" s="59" t="s">
        <v>40</v>
      </c>
      <c r="CY8" s="59" t="s">
        <v>40</v>
      </c>
      <c r="CZ8" s="59">
        <v>69.8</v>
      </c>
      <c r="DA8" s="59">
        <v>69.900000000000006</v>
      </c>
      <c r="DB8" s="59" t="s">
        <v>40</v>
      </c>
      <c r="DC8" s="59" t="s">
        <v>40</v>
      </c>
      <c r="DD8" s="59" t="s">
        <v>40</v>
      </c>
      <c r="DE8" s="59">
        <v>91.4</v>
      </c>
      <c r="DF8" s="59">
        <v>84</v>
      </c>
      <c r="DG8" s="59">
        <v>55.6</v>
      </c>
      <c r="DH8" s="59" t="s">
        <v>40</v>
      </c>
      <c r="DI8" s="59" t="s">
        <v>40</v>
      </c>
      <c r="DJ8" s="59" t="s">
        <v>40</v>
      </c>
      <c r="DK8" s="59">
        <v>4.4000000000000004</v>
      </c>
      <c r="DL8" s="59">
        <v>4.5999999999999996</v>
      </c>
      <c r="DM8" s="59" t="s">
        <v>40</v>
      </c>
      <c r="DN8" s="59" t="s">
        <v>40</v>
      </c>
      <c r="DO8" s="59" t="s">
        <v>40</v>
      </c>
      <c r="DP8" s="59">
        <v>7.7</v>
      </c>
      <c r="DQ8" s="59">
        <v>7.3</v>
      </c>
      <c r="DR8" s="59">
        <v>25.1</v>
      </c>
      <c r="DS8" s="59" t="s">
        <v>40</v>
      </c>
      <c r="DT8" s="59" t="s">
        <v>40</v>
      </c>
      <c r="DU8" s="59" t="s">
        <v>40</v>
      </c>
      <c r="DV8" s="59">
        <v>1.5</v>
      </c>
      <c r="DW8" s="59">
        <v>3.9</v>
      </c>
      <c r="DX8" s="59" t="s">
        <v>40</v>
      </c>
      <c r="DY8" s="59" t="s">
        <v>40</v>
      </c>
      <c r="DZ8" s="59" t="s">
        <v>40</v>
      </c>
      <c r="EA8" s="59">
        <v>171</v>
      </c>
      <c r="EB8" s="59">
        <v>160.5</v>
      </c>
      <c r="EC8" s="59">
        <v>63</v>
      </c>
      <c r="ED8" s="58" t="s">
        <v>40</v>
      </c>
      <c r="EE8" s="58" t="s">
        <v>40</v>
      </c>
      <c r="EF8" s="58" t="s">
        <v>40</v>
      </c>
      <c r="EG8" s="58">
        <v>2.1</v>
      </c>
      <c r="EH8" s="58">
        <v>12.4</v>
      </c>
      <c r="EI8" s="58" t="s">
        <v>40</v>
      </c>
      <c r="EJ8" s="58" t="s">
        <v>40</v>
      </c>
      <c r="EK8" s="58" t="s">
        <v>40</v>
      </c>
      <c r="EL8" s="58">
        <v>55.1</v>
      </c>
      <c r="EM8" s="58">
        <v>52.2</v>
      </c>
      <c r="EN8" s="58">
        <v>56.4</v>
      </c>
      <c r="EO8" s="58" t="s">
        <v>40</v>
      </c>
      <c r="EP8" s="58" t="s">
        <v>40</v>
      </c>
      <c r="EQ8" s="58" t="s">
        <v>40</v>
      </c>
      <c r="ER8" s="58">
        <v>21.9</v>
      </c>
      <c r="ES8" s="58">
        <v>33.700000000000003</v>
      </c>
      <c r="ET8" s="58" t="s">
        <v>40</v>
      </c>
      <c r="EU8" s="58" t="s">
        <v>40</v>
      </c>
      <c r="EV8" s="58" t="s">
        <v>40</v>
      </c>
      <c r="EW8" s="58">
        <v>68.7</v>
      </c>
      <c r="EX8" s="58">
        <v>68</v>
      </c>
      <c r="EY8" s="58">
        <v>70.7</v>
      </c>
      <c r="EZ8" s="59" t="s">
        <v>40</v>
      </c>
      <c r="FA8" s="59" t="s">
        <v>40</v>
      </c>
      <c r="FB8" s="59" t="s">
        <v>40</v>
      </c>
      <c r="FC8" s="59">
        <v>18481301</v>
      </c>
      <c r="FD8" s="59">
        <v>20917803</v>
      </c>
      <c r="FE8" s="59" t="s">
        <v>40</v>
      </c>
      <c r="FF8" s="59" t="s">
        <v>40</v>
      </c>
      <c r="FG8" s="59" t="s">
        <v>40</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2024-02-09T02:11:23Z</cp:lastPrinted>
  <dcterms:created xsi:type="dcterms:W3CDTF">2023-12-20T05:05:49Z</dcterms:created>
  <dcterms:modified xsi:type="dcterms:W3CDTF">2024-02-14T01:12:59Z</dcterms:modified>
  <cp:category/>
</cp:coreProperties>
</file>