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3\01030_財政課$\02_室班フォルダ\企画調整班\案件・企業担当\企業担当\1公営企業決算状況調査【年度当初依頼】\R4年度決算\13_経営比較分析表\02_関係課照会\03_国回答\"/>
    </mc:Choice>
  </mc:AlternateContent>
  <xr:revisionPtr revIDLastSave="0" documentId="13_ncr:1_{91757E53-049A-46C0-91B9-E6C7EE94BBC2}" xr6:coauthVersionLast="47" xr6:coauthVersionMax="47" xr10:uidLastSave="{00000000-0000-0000-0000-000000000000}"/>
  <workbookProtection workbookAlgorithmName="SHA-512" workbookHashValue="oR0ZOwu9x0fp2OP2e+sU2zODXxYqFo0zXN94G/S87cXwInewhd977HEo9Z0cF1fQmChxooEk84FJ+IQ8Ew9LhA==" workbookSaltValue="bFECaCadBiMACQTLcw+7o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E85" i="4"/>
  <c r="BB10" i="4"/>
  <c r="AT10" i="4"/>
  <c r="AL10" i="4"/>
  <c r="W10" i="4"/>
  <c r="I10" i="4"/>
  <c r="BB8" i="4"/>
  <c r="AT8" i="4"/>
  <c r="AL8" i="4"/>
  <c r="AD8" i="4"/>
  <c r="W8" i="4"/>
  <c r="P8" i="4"/>
  <c r="I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<sst xmlns="http://schemas.openxmlformats.org/spreadsheetml/2006/main" count="228" uniqueCount="114">
  <si>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</si>
  <si>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</si>
  <si>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</si>
  <si>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</si>
  <si>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</si>
  <si>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</si>
  <si>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</si>
  <si>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</si>
  <si>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</si>
  <si>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</si>
  <si>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</si>
  <si>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</si>
  <si>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</si>
  <si>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</si>
  <si>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</si>
  <si>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</si>
  <si>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</si>
  <si>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</si>
  <si>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</si>
  <si>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</si>
  <si>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</si>
  <si>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</si>
  <si>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</si>
  <si>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</si>
  <si>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</si>
  <si>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</si>
  <si>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</si>
  <si>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</si>
  <si>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</si>
  <si>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</si>
  <si>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</si>
  <si>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</si>
  <si>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</si>
  <si>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</si>
  <si>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</si>
  <si>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</si>
  <si>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</si>
  <si>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</si>
  <si>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</si>
  <si>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</si>
  <si>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</si>
  <si>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</si>
  <si>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</si>
  <si>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</si>
  <si>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</si>
  <si>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</si>
  <si>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</si>
  <si>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</si>
  <si>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</si>
  <si>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</si>
  <si>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</si>
  <si>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</si>
  <si>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</si>
  <si>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</si>
  <si>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</si>
  <si>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</si>
  <si>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</si>
  <si>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</si>
  <si>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</si>
  <si>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</si>
  <si>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</si>
  <si>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</si>
  <si>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</si>
  <si>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</si>
  <si>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</si>
  <si>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</si>
  <si>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</si>
  <si>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</si>
  <si>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</si>
  <si>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</si>
  <si>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</si>
  <si>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</si>
  <si>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</si>
  <si>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</si>
  <si>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</si>
  <si>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</si>
  <si>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</si>
  <si>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</si>
  <si>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</si>
  <si>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</si>
  <si>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</si>
  <si>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</si>
  <si>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</si>
  <si>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</si>
  <si>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</si>
  <si>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</si>
  <si>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</si>
  <si>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</si>
  <si>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</si>
  <si>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</si>
  <si>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</si>
  <si>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</si>
  <si>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</si>
  <si>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</si>
  <si>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</si>
  <si>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</si>
  <si>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</si>
  <si>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</si>
  <si>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</si>
  <si>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</si>
  <si>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</si>
  <si>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</si>
  <si>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</si>
  <si>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</si>
  <si>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</si>
  <si>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</si>
  <si>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</si>
  <si>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</si>
  <si>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</si>
  <si>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</si>
  <si>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</si>
  <si>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「①有形固定資産減価償却率」及び「②管路経年化比率」は、類似団体と同様に上昇傾向にあり、施設の老朽化が進行しています。
　「③管路更新率」は、類似団体平均値を上回っており、比較的順調に管路更新を進めています。</t>
  </si>
  <si>
    <t xml:space="preserve">　上水道事業は、将来的に現在給水区域の給水人口が減少に転ずると予想されるなど、給水収益の伸びを見込むことは困難な状況になってきている一方、老朽化した浄・給水場や水道管路の更新・整備に今後、多額の建設事業費が必要となります。
　さらに、昨今の資材価格や労務単価、電気料金の急激な高騰を受け、より厳しい経営状況となっていく見通しですが、中期経営計画等に沿って計画的に事業を実施し、健全な経営に努めてまいります。
</t>
    <phoneticPr fontId="4"/>
  </si>
  <si>
    <t xml:space="preserve">　「①経常収支比率」は、100％以上を維持しており、健全な経営を行っています。
　「③流動比率」は、100％以上を維持しており、短期的な債務に対する支払い能力を有しています。
　「④企業債残高対給水収益比率」は、企業債残高の増等の影響により上昇傾向ですが、類似団体平均値を下回っています。
　「⑤料金回収率」は、事業に必要な費用を給水収益で賄えている状況とされる100％を下回りました。
　「⑥給水原価」は、管路や設備の更新に伴う減価償却費や、燃料費高騰に伴う電気料金などの動力費の増加、有収水量の減少により、増加しています。
　「⑦施設利用率」及び「⑧有収率」は、類似団体平均値を上回り、施設の効率的な運用を行っています。
</t>
    <rPh sb="108" eb="110">
      <t>キギョウ</t>
    </rPh>
    <rPh sb="110" eb="111">
      <t>サイ</t>
    </rPh>
    <rPh sb="111" eb="113">
      <t>ザンダカ</t>
    </rPh>
    <rPh sb="114" eb="115">
      <t>ゾウ</t>
    </rPh>
    <rPh sb="115" eb="116">
      <t>トウ</t>
    </rPh>
    <rPh sb="117" eb="119">
      <t>エイキョウ</t>
    </rPh>
    <rPh sb="122" eb="124">
      <t>ジョウショウ</t>
    </rPh>
    <rPh sb="124" eb="126">
      <t>ケイコウ</t>
    </rPh>
    <rPh sb="159" eb="161">
      <t>ジギョウ</t>
    </rPh>
    <rPh sb="162" eb="164">
      <t>ヒツヨウ</t>
    </rPh>
    <rPh sb="165" eb="167">
      <t>ヒヨウ</t>
    </rPh>
    <rPh sb="168" eb="172">
      <t>キュウスイシュウエキ</t>
    </rPh>
    <rPh sb="173" eb="174">
      <t>マカナ</t>
    </rPh>
    <rPh sb="178" eb="180">
      <t>ジョウキョウ</t>
    </rPh>
    <rPh sb="189" eb="191">
      <t>シタマワ</t>
    </rPh>
    <rPh sb="208" eb="210">
      <t>カンロ</t>
    </rPh>
    <rPh sb="211" eb="213">
      <t>セツビ</t>
    </rPh>
    <rPh sb="214" eb="216">
      <t>コウシン</t>
    </rPh>
    <rPh sb="217" eb="218">
      <t>トモナ</t>
    </rPh>
    <rPh sb="219" eb="221">
      <t>ゲンカ</t>
    </rPh>
    <rPh sb="221" eb="223">
      <t>ショウキャク</t>
    </rPh>
    <rPh sb="223" eb="224">
      <t>ヒ</t>
    </rPh>
    <rPh sb="226" eb="229">
      <t>ネンリョウヒ</t>
    </rPh>
    <rPh sb="229" eb="231">
      <t>コウトウ</t>
    </rPh>
    <rPh sb="232" eb="233">
      <t>トモナ</t>
    </rPh>
    <rPh sb="234" eb="236">
      <t>デンキ</t>
    </rPh>
    <rPh sb="236" eb="238">
      <t>リョウキン</t>
    </rPh>
    <rPh sb="245" eb="247">
      <t>ゾウカ</t>
    </rPh>
    <rPh sb="253" eb="255">
      <t>ゲンショウ</t>
    </rPh>
    <rPh sb="259" eb="26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</si>
</sst>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1.04</c:v>
                </c:pt>
                <c:pt idx="1">
                  <c:v>0.81</c:v>
                </c:pt>
                <c:pt idx="2">
                  <c:v>0.95</c:v>
                </c:pt>
                <c:pt idx="3">
                  <c:v>0.86</c:v>
                </c:pt>
                <c:pt idx="4">
                  <c:v>0.92</c:v>
                </c:pt>
              </c:numCache>
            </c:numRef>
          </c:val>
          <c:extLst>
            <c:ext xmlns:c16="http://schemas.microsoft.com/office/drawing/2014/chart" uri="{C3380CC4-5D6E-409C-BE32-E72D297353CC}">
              <c16:uniqueId val="{00000000-606A-4AF0-B597-1F7C4BCC8C1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606A-4AF0-B597-1F7C4BCC8C1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70.2</c:v>
                </c:pt>
                <c:pt idx="1">
                  <c:v>69.150000000000006</c:v>
                </c:pt>
                <c:pt idx="2">
                  <c:v>69.739999999999995</c:v>
                </c:pt>
                <c:pt idx="3">
                  <c:v>68.98</c:v>
                </c:pt>
                <c:pt idx="4">
                  <c:v>68.010000000000005</c:v>
                </c:pt>
              </c:numCache>
            </c:numRef>
          </c:val>
          <c:extLst>
            <c:ext xmlns:c16="http://schemas.microsoft.com/office/drawing/2014/chart" uri="{C3380CC4-5D6E-409C-BE32-E72D297353CC}">
              <c16:uniqueId val="{00000000-295C-4C73-A868-BDCEC0570ED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295C-4C73-A868-BDCEC0570ED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95.22</c:v>
                </c:pt>
                <c:pt idx="1">
                  <c:v>96.22</c:v>
                </c:pt>
                <c:pt idx="2">
                  <c:v>96.9</c:v>
                </c:pt>
                <c:pt idx="3">
                  <c:v>97.08</c:v>
                </c:pt>
                <c:pt idx="4">
                  <c:v>96.7</c:v>
                </c:pt>
              </c:numCache>
            </c:numRef>
          </c:val>
          <c:extLst>
            <c:ext xmlns:c16="http://schemas.microsoft.com/office/drawing/2014/chart" uri="{C3380CC4-5D6E-409C-BE32-E72D297353CC}">
              <c16:uniqueId val="{00000000-16DF-4FB0-9E26-E23233E8805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16DF-4FB0-9E26-E23233E8805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115.25</c:v>
                </c:pt>
                <c:pt idx="1">
                  <c:v>112.18</c:v>
                </c:pt>
                <c:pt idx="2">
                  <c:v>111.96</c:v>
                </c:pt>
                <c:pt idx="3">
                  <c:v>112.1</c:v>
                </c:pt>
                <c:pt idx="4">
                  <c:v>105.54</c:v>
                </c:pt>
              </c:numCache>
            </c:numRef>
          </c:val>
          <c:extLst>
            <c:ext xmlns:c16="http://schemas.microsoft.com/office/drawing/2014/chart" uri="{C3380CC4-5D6E-409C-BE32-E72D297353CC}">
              <c16:uniqueId val="{00000000-8BD5-4C0F-A7E1-6FDFC13A81E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8BD5-4C0F-A7E1-6FDFC13A81E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51.03</c:v>
                </c:pt>
                <c:pt idx="1">
                  <c:v>51.92</c:v>
                </c:pt>
                <c:pt idx="2">
                  <c:v>52.56</c:v>
                </c:pt>
                <c:pt idx="3">
                  <c:v>53.53</c:v>
                </c:pt>
                <c:pt idx="4">
                  <c:v>54.09</c:v>
                </c:pt>
              </c:numCache>
            </c:numRef>
          </c:val>
          <c:extLst>
            <c:ext xmlns:c16="http://schemas.microsoft.com/office/drawing/2014/chart" uri="{C3380CC4-5D6E-409C-BE32-E72D297353CC}">
              <c16:uniqueId val="{00000000-66AE-4A4B-82A9-CBC309B069E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66AE-4A4B-82A9-CBC309B069E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23.03</c:v>
                </c:pt>
                <c:pt idx="1">
                  <c:v>24.71</c:v>
                </c:pt>
                <c:pt idx="2">
                  <c:v>25.71</c:v>
                </c:pt>
                <c:pt idx="3">
                  <c:v>27.38</c:v>
                </c:pt>
                <c:pt idx="4">
                  <c:v>28.43</c:v>
                </c:pt>
              </c:numCache>
            </c:numRef>
          </c:val>
          <c:extLst>
            <c:ext xmlns:c16="http://schemas.microsoft.com/office/drawing/2014/chart" uri="{C3380CC4-5D6E-409C-BE32-E72D297353CC}">
              <c16:uniqueId val="{00000000-59A3-489A-B197-C263E6B081D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59A3-489A-B197-C263E6B081D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18-4A53-B1EE-4E238515FFC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418-4A53-B1EE-4E238515FFC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205.45</c:v>
                </c:pt>
                <c:pt idx="1">
                  <c:v>199.69</c:v>
                </c:pt>
                <c:pt idx="2">
                  <c:v>150.47</c:v>
                </c:pt>
                <c:pt idx="3">
                  <c:v>163.21</c:v>
                </c:pt>
                <c:pt idx="4">
                  <c:v>126.75</c:v>
                </c:pt>
              </c:numCache>
            </c:numRef>
          </c:val>
          <c:extLst>
            <c:ext xmlns:c16="http://schemas.microsoft.com/office/drawing/2014/chart" uri="{C3380CC4-5D6E-409C-BE32-E72D297353CC}">
              <c16:uniqueId val="{00000000-99AB-4A0A-89F1-B9D58E5A60A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99AB-4A0A-89F1-B9D58E5A60A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229.09</c:v>
                </c:pt>
                <c:pt idx="1">
                  <c:v>228.96</c:v>
                </c:pt>
                <c:pt idx="2">
                  <c:v>231.95</c:v>
                </c:pt>
                <c:pt idx="3">
                  <c:v>235.84</c:v>
                </c:pt>
                <c:pt idx="4">
                  <c:v>237.34</c:v>
                </c:pt>
              </c:numCache>
            </c:numRef>
          </c:val>
          <c:extLst>
            <c:ext xmlns:c16="http://schemas.microsoft.com/office/drawing/2014/chart" uri="{C3380CC4-5D6E-409C-BE32-E72D297353CC}">
              <c16:uniqueId val="{00000000-4A6D-451E-B546-E348F1A2D71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4A6D-451E-B546-E348F1A2D71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110.29</c:v>
                </c:pt>
                <c:pt idx="1">
                  <c:v>107.16</c:v>
                </c:pt>
                <c:pt idx="2">
                  <c:v>106.97</c:v>
                </c:pt>
                <c:pt idx="3">
                  <c:v>107.23</c:v>
                </c:pt>
                <c:pt idx="4">
                  <c:v>99.6</c:v>
                </c:pt>
              </c:numCache>
            </c:numRef>
          </c:val>
          <c:extLst>
            <c:ext xmlns:c16="http://schemas.microsoft.com/office/drawing/2014/chart" uri="{C3380CC4-5D6E-409C-BE32-E72D297353CC}">
              <c16:uniqueId val="{00000000-89E8-4886-A43E-B9656BBA5D6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89E8-4886-A43E-B9656BBA5D6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178.01</c:v>
                </c:pt>
                <c:pt idx="1">
                  <c:v>182.24</c:v>
                </c:pt>
                <c:pt idx="2">
                  <c:v>176.96</c:v>
                </c:pt>
                <c:pt idx="3">
                  <c:v>177.04</c:v>
                </c:pt>
                <c:pt idx="4">
                  <c:v>193.71</c:v>
                </c:pt>
              </c:numCache>
            </c:numRef>
          </c:val>
          <c:extLst>
            <c:ext xmlns:c16="http://schemas.microsoft.com/office/drawing/2014/chart" uri="{C3380CC4-5D6E-409C-BE32-E72D297353CC}">
              <c16:uniqueId val="{00000000-0C6F-4B2C-BFE8-1A9F79ADC33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0C6F-4B2C-BFE8-1A9F79ADC33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A1</v>
      </c>
      <c r="X8" s="44"/>
      <c r="Y8" s="44"/>
      <c r="Z8" s="44"/>
      <c r="AA8" s="44"/>
      <c r="AB8" s="44"/>
      <c r="AC8" s="44"/>
      <c r="AD8" s="44" t="str">
        <f>データ!$M$6</f>
        <v>自治体職員</v>
      </c>
      <c r="AE8" s="44"/>
      <c r="AF8" s="44"/>
      <c r="AG8" s="44"/>
      <c r="AH8" s="44"/>
      <c r="AI8" s="44"/>
      <c r="AJ8" s="44"/>
      <c r="AK8" s="2"/>
      <c r="AL8" s="45">
        <f>データ!$R$6</f>
        <v>6310075</v>
      </c>
      <c r="AM8" s="45"/>
      <c r="AN8" s="45"/>
      <c r="AO8" s="45"/>
      <c r="AP8" s="45"/>
      <c r="AQ8" s="45"/>
      <c r="AR8" s="45"/>
      <c r="AS8" s="45"/>
      <c r="AT8" s="46">
        <f>データ!$S$6</f>
        <v>5156.72</v>
      </c>
      <c r="AU8" s="47"/>
      <c r="AV8" s="47"/>
      <c r="AW8" s="47"/>
      <c r="AX8" s="47"/>
      <c r="AY8" s="47"/>
      <c r="AZ8" s="47"/>
      <c r="BA8" s="47"/>
      <c r="BB8" s="48">
        <f>データ!$T$6</f>
        <v>1223.6600000000001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78.69</v>
      </c>
      <c r="J10" s="47"/>
      <c r="K10" s="47"/>
      <c r="L10" s="47"/>
      <c r="M10" s="47"/>
      <c r="N10" s="47"/>
      <c r="O10" s="81"/>
      <c r="P10" s="48">
        <f>データ!$P$6</f>
        <v>84.38</v>
      </c>
      <c r="Q10" s="48"/>
      <c r="R10" s="48"/>
      <c r="S10" s="48"/>
      <c r="T10" s="48"/>
      <c r="U10" s="48"/>
      <c r="V10" s="48"/>
      <c r="W10" s="45">
        <f>データ!$Q$6</f>
        <v>2690</v>
      </c>
      <c r="X10" s="45"/>
      <c r="Y10" s="45"/>
      <c r="Z10" s="45"/>
      <c r="AA10" s="45"/>
      <c r="AB10" s="45"/>
      <c r="AC10" s="45"/>
      <c r="AD10" s="2"/>
      <c r="AE10" s="2"/>
      <c r="AF10" s="2"/>
      <c r="AG10" s="2"/>
      <c r="AH10" s="2"/>
      <c r="AI10" s="2"/>
      <c r="AJ10" s="2"/>
      <c r="AK10" s="2"/>
      <c r="AL10" s="45">
        <f>データ!$U$6</f>
        <v>3072430</v>
      </c>
      <c r="AM10" s="45"/>
      <c r="AN10" s="45"/>
      <c r="AO10" s="45"/>
      <c r="AP10" s="45"/>
      <c r="AQ10" s="45"/>
      <c r="AR10" s="45"/>
      <c r="AS10" s="45"/>
      <c r="AT10" s="46">
        <f>データ!$V$6</f>
        <v>566.37</v>
      </c>
      <c r="AU10" s="47"/>
      <c r="AV10" s="47"/>
      <c r="AW10" s="47"/>
      <c r="AX10" s="47"/>
      <c r="AY10" s="47"/>
      <c r="AZ10" s="47"/>
      <c r="BA10" s="47"/>
      <c r="BB10" s="48">
        <f>データ!$W$6</f>
        <v>5424.78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EqgB6zia4VoBDB6wsTnTCjRF0wovIQVkmbVZg4eMjUCA8ufqSal+ATYPwoPTMY/3TqeLx4buwLMJ3T9JoDpcw==" saltValue="Ktn6pCYiWWsU11UZBPJWM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120006</v>
      </c>
      <c r="D6" s="20">
        <f t="shared" si="3"/>
        <v>46</v>
      </c>
      <c r="E6" s="20">
        <f t="shared" si="3"/>
        <v>1</v>
      </c>
      <c r="F6" s="20">
        <f t="shared" si="3"/>
        <v>0</v>
      </c>
      <c r="G6" s="20">
        <f t="shared" si="3"/>
        <v>1</v>
      </c>
      <c r="H6" s="20" t="str">
        <f t="shared" si="3"/>
        <v>千葉県</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78.69</v>
      </c>
      <c r="P6" s="21">
        <f t="shared" si="3"/>
        <v>84.38</v>
      </c>
      <c r="Q6" s="21">
        <f t="shared" si="3"/>
        <v>2690</v>
      </c>
      <c r="R6" s="21">
        <f t="shared" si="3"/>
        <v>6310075</v>
      </c>
      <c r="S6" s="21">
        <f t="shared" si="3"/>
        <v>5156.72</v>
      </c>
      <c r="T6" s="21">
        <f t="shared" si="3"/>
        <v>1223.6600000000001</v>
      </c>
      <c r="U6" s="21">
        <f t="shared" si="3"/>
        <v>3072430</v>
      </c>
      <c r="V6" s="21">
        <f t="shared" si="3"/>
        <v>566.37</v>
      </c>
      <c r="W6" s="21">
        <f t="shared" si="3"/>
        <v>5424.78</v>
      </c>
      <c r="X6" s="22">
        <f>IF(X7="",NA(),X7)</f>
        <v>115.25</v>
      </c>
      <c r="Y6" s="22">
        <f t="shared" ref="Y6:AG6" si="4">IF(Y7="",NA(),Y7)</f>
        <v>112.18</v>
      </c>
      <c r="Z6" s="22">
        <f t="shared" si="4"/>
        <v>111.96</v>
      </c>
      <c r="AA6" s="22">
        <f t="shared" si="4"/>
        <v>112.1</v>
      </c>
      <c r="AB6" s="22">
        <f t="shared" si="4"/>
        <v>105.54</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205.45</v>
      </c>
      <c r="AU6" s="22">
        <f t="shared" ref="AU6:BC6" si="6">IF(AU7="",NA(),AU7)</f>
        <v>199.69</v>
      </c>
      <c r="AV6" s="22">
        <f t="shared" si="6"/>
        <v>150.47</v>
      </c>
      <c r="AW6" s="22">
        <f t="shared" si="6"/>
        <v>163.21</v>
      </c>
      <c r="AX6" s="22">
        <f t="shared" si="6"/>
        <v>126.75</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229.09</v>
      </c>
      <c r="BF6" s="22">
        <f t="shared" ref="BF6:BN6" si="7">IF(BF7="",NA(),BF7)</f>
        <v>228.96</v>
      </c>
      <c r="BG6" s="22">
        <f t="shared" si="7"/>
        <v>231.95</v>
      </c>
      <c r="BH6" s="22">
        <f t="shared" si="7"/>
        <v>235.84</v>
      </c>
      <c r="BI6" s="22">
        <f t="shared" si="7"/>
        <v>237.34</v>
      </c>
      <c r="BJ6" s="22">
        <f t="shared" si="7"/>
        <v>255.12</v>
      </c>
      <c r="BK6" s="22">
        <f t="shared" si="7"/>
        <v>254.19</v>
      </c>
      <c r="BL6" s="22">
        <f t="shared" si="7"/>
        <v>259.56</v>
      </c>
      <c r="BM6" s="22">
        <f t="shared" si="7"/>
        <v>248.92</v>
      </c>
      <c r="BN6" s="22">
        <f t="shared" si="7"/>
        <v>251.26</v>
      </c>
      <c r="BO6" s="21" t="str">
        <f>IF(BO7="","",IF(BO7="-","【-】","【"&amp;SUBSTITUTE(TEXT(BO7,"#,##0.00"),"-","△")&amp;"】"))</f>
        <v>【268.07】</v>
      </c>
      <c r="BP6" s="22">
        <f>IF(BP7="",NA(),BP7)</f>
        <v>110.29</v>
      </c>
      <c r="BQ6" s="22">
        <f t="shared" ref="BQ6:BY6" si="8">IF(BQ7="",NA(),BQ7)</f>
        <v>107.16</v>
      </c>
      <c r="BR6" s="22">
        <f t="shared" si="8"/>
        <v>106.97</v>
      </c>
      <c r="BS6" s="22">
        <f t="shared" si="8"/>
        <v>107.23</v>
      </c>
      <c r="BT6" s="22">
        <f t="shared" si="8"/>
        <v>99.6</v>
      </c>
      <c r="BU6" s="22">
        <f t="shared" si="8"/>
        <v>109.12</v>
      </c>
      <c r="BV6" s="22">
        <f t="shared" si="8"/>
        <v>107.42</v>
      </c>
      <c r="BW6" s="22">
        <f t="shared" si="8"/>
        <v>105.07</v>
      </c>
      <c r="BX6" s="22">
        <f t="shared" si="8"/>
        <v>107.54</v>
      </c>
      <c r="BY6" s="22">
        <f t="shared" si="8"/>
        <v>101.93</v>
      </c>
      <c r="BZ6" s="21" t="str">
        <f>IF(BZ7="","",IF(BZ7="-","【-】","【"&amp;SUBSTITUTE(TEXT(BZ7,"#,##0.00"),"-","△")&amp;"】"))</f>
        <v>【97.47】</v>
      </c>
      <c r="CA6" s="22">
        <f>IF(CA7="",NA(),CA7)</f>
        <v>178.01</v>
      </c>
      <c r="CB6" s="22">
        <f t="shared" ref="CB6:CJ6" si="9">IF(CB7="",NA(),CB7)</f>
        <v>182.24</v>
      </c>
      <c r="CC6" s="22">
        <f t="shared" si="9"/>
        <v>176.96</v>
      </c>
      <c r="CD6" s="22">
        <f t="shared" si="9"/>
        <v>177.04</v>
      </c>
      <c r="CE6" s="22">
        <f t="shared" si="9"/>
        <v>193.71</v>
      </c>
      <c r="CF6" s="22">
        <f t="shared" si="9"/>
        <v>153.88</v>
      </c>
      <c r="CG6" s="22">
        <f t="shared" si="9"/>
        <v>157.19</v>
      </c>
      <c r="CH6" s="22">
        <f t="shared" si="9"/>
        <v>153.71</v>
      </c>
      <c r="CI6" s="22">
        <f t="shared" si="9"/>
        <v>155.9</v>
      </c>
      <c r="CJ6" s="22">
        <f t="shared" si="9"/>
        <v>162.47</v>
      </c>
      <c r="CK6" s="21" t="str">
        <f>IF(CK7="","",IF(CK7="-","【-】","【"&amp;SUBSTITUTE(TEXT(CK7,"#,##0.00"),"-","△")&amp;"】"))</f>
        <v>【174.75】</v>
      </c>
      <c r="CL6" s="22">
        <f>IF(CL7="",NA(),CL7)</f>
        <v>70.2</v>
      </c>
      <c r="CM6" s="22">
        <f t="shared" ref="CM6:CU6" si="10">IF(CM7="",NA(),CM7)</f>
        <v>69.150000000000006</v>
      </c>
      <c r="CN6" s="22">
        <f t="shared" si="10"/>
        <v>69.739999999999995</v>
      </c>
      <c r="CO6" s="22">
        <f t="shared" si="10"/>
        <v>68.98</v>
      </c>
      <c r="CP6" s="22">
        <f t="shared" si="10"/>
        <v>68.010000000000005</v>
      </c>
      <c r="CQ6" s="22">
        <f t="shared" si="10"/>
        <v>63.53</v>
      </c>
      <c r="CR6" s="22">
        <f t="shared" si="10"/>
        <v>63.16</v>
      </c>
      <c r="CS6" s="22">
        <f t="shared" si="10"/>
        <v>64.41</v>
      </c>
      <c r="CT6" s="22">
        <f t="shared" si="10"/>
        <v>64.11</v>
      </c>
      <c r="CU6" s="22">
        <f t="shared" si="10"/>
        <v>63.81</v>
      </c>
      <c r="CV6" s="21" t="str">
        <f>IF(CV7="","",IF(CV7="-","【-】","【"&amp;SUBSTITUTE(TEXT(CV7,"#,##0.00"),"-","△")&amp;"】"))</f>
        <v>【59.97】</v>
      </c>
      <c r="CW6" s="22">
        <f>IF(CW7="",NA(),CW7)</f>
        <v>95.22</v>
      </c>
      <c r="CX6" s="22">
        <f t="shared" ref="CX6:DF6" si="11">IF(CX7="",NA(),CX7)</f>
        <v>96.22</v>
      </c>
      <c r="CY6" s="22">
        <f t="shared" si="11"/>
        <v>96.9</v>
      </c>
      <c r="CZ6" s="22">
        <f t="shared" si="11"/>
        <v>97.08</v>
      </c>
      <c r="DA6" s="22">
        <f t="shared" si="11"/>
        <v>96.7</v>
      </c>
      <c r="DB6" s="22">
        <f t="shared" si="11"/>
        <v>91.58</v>
      </c>
      <c r="DC6" s="22">
        <f t="shared" si="11"/>
        <v>91.48</v>
      </c>
      <c r="DD6" s="22">
        <f t="shared" si="11"/>
        <v>91.64</v>
      </c>
      <c r="DE6" s="22">
        <f t="shared" si="11"/>
        <v>92.09</v>
      </c>
      <c r="DF6" s="22">
        <f t="shared" si="11"/>
        <v>91.76</v>
      </c>
      <c r="DG6" s="21" t="str">
        <f>IF(DG7="","",IF(DG7="-","【-】","【"&amp;SUBSTITUTE(TEXT(DG7,"#,##0.00"),"-","△")&amp;"】"))</f>
        <v>【89.76】</v>
      </c>
      <c r="DH6" s="22">
        <f>IF(DH7="",NA(),DH7)</f>
        <v>51.03</v>
      </c>
      <c r="DI6" s="22">
        <f t="shared" ref="DI6:DQ6" si="12">IF(DI7="",NA(),DI7)</f>
        <v>51.92</v>
      </c>
      <c r="DJ6" s="22">
        <f t="shared" si="12"/>
        <v>52.56</v>
      </c>
      <c r="DK6" s="22">
        <f t="shared" si="12"/>
        <v>53.53</v>
      </c>
      <c r="DL6" s="22">
        <f t="shared" si="12"/>
        <v>54.09</v>
      </c>
      <c r="DM6" s="22">
        <f t="shared" si="12"/>
        <v>50.41</v>
      </c>
      <c r="DN6" s="22">
        <f t="shared" si="12"/>
        <v>51.13</v>
      </c>
      <c r="DO6" s="22">
        <f t="shared" si="12"/>
        <v>51.62</v>
      </c>
      <c r="DP6" s="22">
        <f t="shared" si="12"/>
        <v>52.16</v>
      </c>
      <c r="DQ6" s="22">
        <f t="shared" si="12"/>
        <v>52.59</v>
      </c>
      <c r="DR6" s="21" t="str">
        <f>IF(DR7="","",IF(DR7="-","【-】","【"&amp;SUBSTITUTE(TEXT(DR7,"#,##0.00"),"-","△")&amp;"】"))</f>
        <v>【51.51】</v>
      </c>
      <c r="DS6" s="22">
        <f>IF(DS7="",NA(),DS7)</f>
        <v>23.03</v>
      </c>
      <c r="DT6" s="22">
        <f t="shared" ref="DT6:EB6" si="13">IF(DT7="",NA(),DT7)</f>
        <v>24.71</v>
      </c>
      <c r="DU6" s="22">
        <f t="shared" si="13"/>
        <v>25.71</v>
      </c>
      <c r="DV6" s="22">
        <f t="shared" si="13"/>
        <v>27.38</v>
      </c>
      <c r="DW6" s="22">
        <f t="shared" si="13"/>
        <v>28.43</v>
      </c>
      <c r="DX6" s="22">
        <f t="shared" si="13"/>
        <v>20.36</v>
      </c>
      <c r="DY6" s="22">
        <f t="shared" si="13"/>
        <v>22.41</v>
      </c>
      <c r="DZ6" s="22">
        <f t="shared" si="13"/>
        <v>23.68</v>
      </c>
      <c r="EA6" s="22">
        <f t="shared" si="13"/>
        <v>25.76</v>
      </c>
      <c r="EB6" s="22">
        <f t="shared" si="13"/>
        <v>27.51</v>
      </c>
      <c r="EC6" s="21" t="str">
        <f>IF(EC7="","",IF(EC7="-","【-】","【"&amp;SUBSTITUTE(TEXT(EC7,"#,##0.00"),"-","△")&amp;"】"))</f>
        <v>【23.75】</v>
      </c>
      <c r="ED6" s="22">
        <f>IF(ED7="",NA(),ED7)</f>
        <v>1.04</v>
      </c>
      <c r="EE6" s="22">
        <f t="shared" ref="EE6:EM6" si="14">IF(EE7="",NA(),EE7)</f>
        <v>0.81</v>
      </c>
      <c r="EF6" s="22">
        <f t="shared" si="14"/>
        <v>0.95</v>
      </c>
      <c r="EG6" s="22">
        <f t="shared" si="14"/>
        <v>0.86</v>
      </c>
      <c r="EH6" s="22">
        <f t="shared" si="14"/>
        <v>0.92</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15">
      <c r="A7" s="15"/>
      <c r="B7" s="24">
        <v>2022</v>
      </c>
      <c r="C7" s="24">
        <v>120006</v>
      </c>
      <c r="D7" s="24">
        <v>46</v>
      </c>
      <c r="E7" s="24">
        <v>1</v>
      </c>
      <c r="F7" s="24">
        <v>0</v>
      </c>
      <c r="G7" s="24">
        <v>1</v>
      </c>
      <c r="H7" s="24" t="s">
        <v>93</v>
      </c>
      <c r="I7" s="24" t="s">
        <v>94</v>
      </c>
      <c r="J7" s="24" t="s">
        <v>95</v>
      </c>
      <c r="K7" s="24" t="s">
        <v>96</v>
      </c>
      <c r="L7" s="24" t="s">
        <v>97</v>
      </c>
      <c r="M7" s="24" t="s">
        <v>98</v>
      </c>
      <c r="N7" s="25" t="s">
        <v>99</v>
      </c>
      <c r="O7" s="25">
        <v>78.69</v>
      </c>
      <c r="P7" s="25">
        <v>84.38</v>
      </c>
      <c r="Q7" s="25">
        <v>2690</v>
      </c>
      <c r="R7" s="25">
        <v>6310075</v>
      </c>
      <c r="S7" s="25">
        <v>5156.72</v>
      </c>
      <c r="T7" s="25">
        <v>1223.6600000000001</v>
      </c>
      <c r="U7" s="25">
        <v>3072430</v>
      </c>
      <c r="V7" s="25">
        <v>566.37</v>
      </c>
      <c r="W7" s="25">
        <v>5424.78</v>
      </c>
      <c r="X7" s="25">
        <v>115.25</v>
      </c>
      <c r="Y7" s="25">
        <v>112.18</v>
      </c>
      <c r="Z7" s="25">
        <v>111.96</v>
      </c>
      <c r="AA7" s="25">
        <v>112.1</v>
      </c>
      <c r="AB7" s="25">
        <v>105.54</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205.45</v>
      </c>
      <c r="AU7" s="25">
        <v>199.69</v>
      </c>
      <c r="AV7" s="25">
        <v>150.47</v>
      </c>
      <c r="AW7" s="25">
        <v>163.21</v>
      </c>
      <c r="AX7" s="25">
        <v>126.75</v>
      </c>
      <c r="AY7" s="25">
        <v>258.22000000000003</v>
      </c>
      <c r="AZ7" s="25">
        <v>250.03</v>
      </c>
      <c r="BA7" s="25">
        <v>239.45</v>
      </c>
      <c r="BB7" s="25">
        <v>246.01</v>
      </c>
      <c r="BC7" s="25">
        <v>228.89</v>
      </c>
      <c r="BD7" s="25">
        <v>252.29</v>
      </c>
      <c r="BE7" s="25">
        <v>229.09</v>
      </c>
      <c r="BF7" s="25">
        <v>228.96</v>
      </c>
      <c r="BG7" s="25">
        <v>231.95</v>
      </c>
      <c r="BH7" s="25">
        <v>235.84</v>
      </c>
      <c r="BI7" s="25">
        <v>237.34</v>
      </c>
      <c r="BJ7" s="25">
        <v>255.12</v>
      </c>
      <c r="BK7" s="25">
        <v>254.19</v>
      </c>
      <c r="BL7" s="25">
        <v>259.56</v>
      </c>
      <c r="BM7" s="25">
        <v>248.92</v>
      </c>
      <c r="BN7" s="25">
        <v>251.26</v>
      </c>
      <c r="BO7" s="25">
        <v>268.07</v>
      </c>
      <c r="BP7" s="25">
        <v>110.29</v>
      </c>
      <c r="BQ7" s="25">
        <v>107.16</v>
      </c>
      <c r="BR7" s="25">
        <v>106.97</v>
      </c>
      <c r="BS7" s="25">
        <v>107.23</v>
      </c>
      <c r="BT7" s="25">
        <v>99.6</v>
      </c>
      <c r="BU7" s="25">
        <v>109.12</v>
      </c>
      <c r="BV7" s="25">
        <v>107.42</v>
      </c>
      <c r="BW7" s="25">
        <v>105.07</v>
      </c>
      <c r="BX7" s="25">
        <v>107.54</v>
      </c>
      <c r="BY7" s="25">
        <v>101.93</v>
      </c>
      <c r="BZ7" s="25">
        <v>97.47</v>
      </c>
      <c r="CA7" s="25">
        <v>178.01</v>
      </c>
      <c r="CB7" s="25">
        <v>182.24</v>
      </c>
      <c r="CC7" s="25">
        <v>176.96</v>
      </c>
      <c r="CD7" s="25">
        <v>177.04</v>
      </c>
      <c r="CE7" s="25">
        <v>193.71</v>
      </c>
      <c r="CF7" s="25">
        <v>153.88</v>
      </c>
      <c r="CG7" s="25">
        <v>157.19</v>
      </c>
      <c r="CH7" s="25">
        <v>153.71</v>
      </c>
      <c r="CI7" s="25">
        <v>155.9</v>
      </c>
      <c r="CJ7" s="25">
        <v>162.47</v>
      </c>
      <c r="CK7" s="25">
        <v>174.75</v>
      </c>
      <c r="CL7" s="25">
        <v>70.2</v>
      </c>
      <c r="CM7" s="25">
        <v>69.150000000000006</v>
      </c>
      <c r="CN7" s="25">
        <v>69.739999999999995</v>
      </c>
      <c r="CO7" s="25">
        <v>68.98</v>
      </c>
      <c r="CP7" s="25">
        <v>68.010000000000005</v>
      </c>
      <c r="CQ7" s="25">
        <v>63.53</v>
      </c>
      <c r="CR7" s="25">
        <v>63.16</v>
      </c>
      <c r="CS7" s="25">
        <v>64.41</v>
      </c>
      <c r="CT7" s="25">
        <v>64.11</v>
      </c>
      <c r="CU7" s="25">
        <v>63.81</v>
      </c>
      <c r="CV7" s="25">
        <v>59.97</v>
      </c>
      <c r="CW7" s="25">
        <v>95.22</v>
      </c>
      <c r="CX7" s="25">
        <v>96.22</v>
      </c>
      <c r="CY7" s="25">
        <v>96.9</v>
      </c>
      <c r="CZ7" s="25">
        <v>97.08</v>
      </c>
      <c r="DA7" s="25">
        <v>96.7</v>
      </c>
      <c r="DB7" s="25">
        <v>91.58</v>
      </c>
      <c r="DC7" s="25">
        <v>91.48</v>
      </c>
      <c r="DD7" s="25">
        <v>91.64</v>
      </c>
      <c r="DE7" s="25">
        <v>92.09</v>
      </c>
      <c r="DF7" s="25">
        <v>91.76</v>
      </c>
      <c r="DG7" s="25">
        <v>89.76</v>
      </c>
      <c r="DH7" s="25">
        <v>51.03</v>
      </c>
      <c r="DI7" s="25">
        <v>51.92</v>
      </c>
      <c r="DJ7" s="25">
        <v>52.56</v>
      </c>
      <c r="DK7" s="25">
        <v>53.53</v>
      </c>
      <c r="DL7" s="25">
        <v>54.09</v>
      </c>
      <c r="DM7" s="25">
        <v>50.41</v>
      </c>
      <c r="DN7" s="25">
        <v>51.13</v>
      </c>
      <c r="DO7" s="25">
        <v>51.62</v>
      </c>
      <c r="DP7" s="25">
        <v>52.16</v>
      </c>
      <c r="DQ7" s="25">
        <v>52.59</v>
      </c>
      <c r="DR7" s="25">
        <v>51.51</v>
      </c>
      <c r="DS7" s="25">
        <v>23.03</v>
      </c>
      <c r="DT7" s="25">
        <v>24.71</v>
      </c>
      <c r="DU7" s="25">
        <v>25.71</v>
      </c>
      <c r="DV7" s="25">
        <v>27.38</v>
      </c>
      <c r="DW7" s="25">
        <v>28.43</v>
      </c>
      <c r="DX7" s="25">
        <v>20.36</v>
      </c>
      <c r="DY7" s="25">
        <v>22.41</v>
      </c>
      <c r="DZ7" s="25">
        <v>23.68</v>
      </c>
      <c r="EA7" s="25">
        <v>25.76</v>
      </c>
      <c r="EB7" s="25">
        <v>27.51</v>
      </c>
      <c r="EC7" s="25">
        <v>23.75</v>
      </c>
      <c r="ED7" s="25">
        <v>1.04</v>
      </c>
      <c r="EE7" s="25">
        <v>0.81</v>
      </c>
      <c r="EF7" s="25">
        <v>0.95</v>
      </c>
      <c r="EG7" s="25">
        <v>0.86</v>
      </c>
      <c r="EH7" s="25">
        <v>0.92</v>
      </c>
      <c r="EI7" s="25">
        <v>0.75</v>
      </c>
      <c r="EJ7" s="25">
        <v>0.73</v>
      </c>
      <c r="EK7" s="25">
        <v>0.79</v>
      </c>
      <c r="EL7" s="25">
        <v>0.75</v>
      </c>
      <c r="EM7" s="25">
        <v>0.78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2024-01-16T09:08:31Z</cp:lastPrinted>
  <dcterms:created xsi:type="dcterms:W3CDTF">2023-12-05T00:51:36Z</dcterms:created>
  <dcterms:modified xsi:type="dcterms:W3CDTF">2024-02-02T08:50:02Z</dcterms:modified>
  <cp:category/>
</cp:coreProperties>
</file>