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FF7C342C-FE27-491D-A871-7AFBA8F7CF87}" xr6:coauthVersionLast="36" xr6:coauthVersionMax="36" xr10:uidLastSave="{00000000-0000-0000-0000-000000000000}"/>
  <workbookProtection workbookAlgorithmName="SHA-512" workbookHashValue="hbymxQTzUERgEA5OKqydP+TC3x3adnPlOhZLylADPw6u9drunzvJv2vzDTO4RICFKui+JrT7kl/Vc860xjASBA==" workbookSaltValue="m+YwnJvlpHkcuimTXRhrbg=="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Y6" i="5"/>
  <c r="X6" i="5"/>
  <c r="EG12" i="4" s="1"/>
  <c r="W6" i="5"/>
  <c r="CN12" i="4" s="1"/>
  <c r="V6" i="5"/>
  <c r="AU12" i="4" s="1"/>
  <c r="U6" i="5"/>
  <c r="B12" i="4" s="1"/>
  <c r="T6" i="5"/>
  <c r="S6" i="5"/>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F90" i="4"/>
  <c r="E90" i="4"/>
  <c r="D90" i="4"/>
  <c r="C90" i="4"/>
  <c r="MO80" i="4"/>
  <c r="LZ80" i="4"/>
  <c r="LK80" i="4"/>
  <c r="KV80" i="4"/>
  <c r="KG80" i="4"/>
  <c r="JB80" i="4"/>
  <c r="IM80" i="4"/>
  <c r="HX80" i="4"/>
  <c r="HI80" i="4"/>
  <c r="GT80" i="4"/>
  <c r="FO80" i="4"/>
  <c r="EZ80" i="4"/>
  <c r="EK80" i="4"/>
  <c r="DG80" i="4"/>
  <c r="BX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KU33" i="4"/>
  <c r="KF33" i="4"/>
  <c r="IK33" i="4"/>
  <c r="HV33" i="4"/>
  <c r="HG33" i="4"/>
  <c r="GR33" i="4"/>
  <c r="FL33" i="4"/>
  <c r="EW33" i="4"/>
  <c r="EH33" i="4"/>
  <c r="DS33" i="4"/>
  <c r="DD33" i="4"/>
  <c r="BX33" i="4"/>
  <c r="BI33" i="4"/>
  <c r="AT33" i="4"/>
  <c r="AE33" i="4"/>
  <c r="LP12" i="4"/>
  <c r="JW12" i="4"/>
  <c r="ID12" i="4"/>
  <c r="FZ12" i="4"/>
  <c r="JW10" i="4"/>
  <c r="FZ10" i="4"/>
  <c r="EG10" i="4"/>
  <c r="CN10" i="4"/>
  <c r="AU10" i="4"/>
  <c r="B10" i="4"/>
  <c r="LP8" i="4"/>
  <c r="JW8" i="4"/>
  <c r="ID8" i="4"/>
  <c r="FZ8" i="4"/>
  <c r="EG8" i="4"/>
  <c r="AU8" i="4"/>
  <c r="B8" i="4"/>
  <c r="B6" i="4"/>
  <c r="FO78" i="4" l="1"/>
  <c r="FL54" i="4"/>
  <c r="FL32" i="4"/>
  <c r="IZ32" i="4"/>
  <c r="BX78" i="4"/>
  <c r="BX54" i="4"/>
  <c r="BX32" i="4"/>
  <c r="MO78" i="4"/>
  <c r="MN54" i="4"/>
  <c r="MN32" i="4"/>
  <c r="JB78" i="4"/>
  <c r="IZ54" i="4"/>
  <c r="C11" i="5"/>
  <c r="D11" i="5"/>
  <c r="E11" i="5"/>
  <c r="B11" i="5"/>
  <c r="DG78" i="4" l="1"/>
  <c r="DD54" i="4"/>
  <c r="DD32" i="4"/>
  <c r="P32" i="4"/>
  <c r="GT78" i="4"/>
  <c r="GR54" i="4"/>
  <c r="P78" i="4"/>
  <c r="P54" i="4"/>
  <c r="GR32" i="4"/>
  <c r="KG78" i="4"/>
  <c r="KF54" i="4"/>
  <c r="KF32" i="4"/>
  <c r="IM78" i="4"/>
  <c r="IK54" i="4"/>
  <c r="IK32" i="4"/>
  <c r="EW54" i="4"/>
  <c r="EW32" i="4"/>
  <c r="LY32" i="4"/>
  <c r="EZ78" i="4"/>
  <c r="BI78" i="4"/>
  <c r="BI54" i="4"/>
  <c r="BI32" i="4"/>
  <c r="LZ78" i="4"/>
  <c r="LY54" i="4"/>
  <c r="LK78" i="4"/>
  <c r="LJ54" i="4"/>
  <c r="LJ32" i="4"/>
  <c r="AT32" i="4"/>
  <c r="HX78" i="4"/>
  <c r="HV54" i="4"/>
  <c r="HV32" i="4"/>
  <c r="AT78" i="4"/>
  <c r="EK78" i="4"/>
  <c r="EH54" i="4"/>
  <c r="EH32" i="4"/>
  <c r="AT54" i="4"/>
  <c r="AE78" i="4"/>
  <c r="AE54" i="4"/>
  <c r="AE32" i="4"/>
  <c r="KV78" i="4"/>
  <c r="KU54" i="4"/>
  <c r="KU32" i="4"/>
  <c r="DS54" i="4"/>
  <c r="HI78" i="4"/>
  <c r="HG54" i="4"/>
  <c r="HG32" i="4"/>
  <c r="DV78" i="4"/>
  <c r="DS32" i="4"/>
</calcChain>
</file>

<file path=xl/sharedStrings.xml><?xml version="1.0" encoding="utf-8"?>
<sst xmlns="http://schemas.openxmlformats.org/spreadsheetml/2006/main" count="440" uniqueCount="188">
  <si>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</si>
  <si>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</si>
  <si>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</si>
  <si>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</si>
  <si>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</si>
  <si>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</si>
  <si>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</si>
  <si>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</si>
  <si>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</si>
  <si>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</si>
  <si>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</si>
  <si>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</si>
  <si>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</si>
  <si>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</si>
  <si>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</si>
  <si>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</si>
  <si>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</si>
  <si>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</si>
  <si>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</si>
  <si>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</si>
  <si>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</si>
  <si>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</si>
  <si>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</si>
  <si>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</si>
  <si>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</si>
  <si>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</si>
  <si>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</si>
  <si>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</si>
  <si>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</si>
  <si>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</si>
  <si>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</si>
  <si>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</si>
  <si>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</si>
  <si>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</si>
  <si>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</si>
  <si>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</si>
  <si>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</si>
  <si>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</si>
  <si>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</si>
  <si>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</si>
  <si>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</si>
  <si>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</si>
  <si>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</si>
  <si>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</si>
  <si>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</si>
  <si>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</si>
  <si>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</si>
  <si>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</si>
  <si>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</si>
  <si>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</si>
  <si>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</si>
  <si>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</si>
  <si>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</si>
  <si>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</si>
  <si>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</si>
  <si>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</si>
  <si>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</si>
  <si>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</si>
  <si>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</si>
  <si>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</si>
  <si>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</si>
  <si>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</si>
  <si>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</si>
  <si>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</si>
  <si>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</si>
  <si>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</si>
  <si>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</si>
  <si>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</si>
  <si>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</si>
  <si>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</si>
  <si>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</si>
  <si>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</si>
  <si>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</si>
  <si>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</si>
  <si>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</si>
  <si>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</si>
  <si>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</si>
  <si>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</si>
  <si>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</si>
  <si>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</si>
  <si>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</si>
  <si>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</si>
  <si>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</si>
  <si>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</si>
  <si>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</si>
  <si>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</si>
  <si>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</si>
  <si>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</si>
  <si>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</si>
  <si>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</si>
  <si>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</si>
  <si>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</si>
  <si>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</si>
  <si>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</si>
  <si>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</si>
  <si>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</si>
  <si>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</si>
  <si>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</si>
  <si>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</si>
  <si>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</si>
  <si>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</si>
  <si>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</si>
  <si>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</si>
  <si>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</si>
  <si>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</si>
  <si>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</si>
  <si>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</si>
  <si>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</si>
  <si>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</si>
  <si>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</si>
  <si>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</si>
  <si>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</si>
  <si>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</si>
  <si>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</si>
  <si>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</si>
  <si>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</si>
  <si>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</si>
  <si>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</si>
  <si>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</si>
  <si>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</si>
  <si>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</si>
  <si>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</si>
  <si>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</si>
  <si>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</si>
  <si>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</si>
  <si>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</si>
  <si>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</si>
  <si>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</si>
  <si>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</si>
  <si>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</si>
  <si>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</si>
  <si>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</si>
  <si>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</si>
  <si>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</si>
  <si>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</si>
  <si>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</si>
  <si>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</si>
  <si>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</si>
  <si>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</si>
  <si>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</si>
  <si>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</si>
  <si>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</si>
  <si>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</si>
  <si>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</si>
  <si>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</si>
  <si>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</si>
  <si>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</si>
  <si>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</si>
  <si>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</si>
  <si>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</si>
  <si>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</si>
  <si>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</si>
  <si>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</si>
  <si>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</si>
  <si>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</si>
  <si>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</si>
  <si>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</si>
  <si>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</si>
  <si>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</si>
  <si>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</si>
  <si>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</si>
  <si>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</si>
  <si>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</si>
  <si>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</si>
  <si>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</si>
  <si>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</si>
  <si>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大久保病院</t>
  </si>
  <si>
    <t>地方独立行政法人</t>
  </si>
  <si>
    <t>病院事業</t>
  </si>
  <si>
    <t>一般病院</t>
  </si>
  <si>
    <t>300床以上～400床未満</t>
  </si>
  <si>
    <t>非設置</t>
  </si>
  <si>
    <t>直営</t>
  </si>
  <si>
    <t>対象</t>
  </si>
  <si>
    <t>透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</si>
  <si>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</si>
  <si>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</si>
  <si>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</si>
  <si>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</si>
  <si>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</si>
  <si>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</si>
  <si>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</si>
  <si>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</si>
  <si>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</si>
  <si>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</si>
  <si>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重点医療として救急医療を行うほか、都立病院で唯一、成人の生体腎移植を実施する施設であり、「腎センター」において高度で専門性の高い包括的な腎医療を提供しています。また、循環器内科、脳神経外科及び血管外科にて、幅広い血管疾患を総合的に診療しています。</t>
    <rPh sb="0" eb="2">
      <t>ジュウテン</t>
    </rPh>
    <rPh sb="2" eb="4">
      <t>イリョウ</t>
    </rPh>
    <rPh sb="7" eb="9">
      <t>キュウキュウ</t>
    </rPh>
    <rPh sb="9" eb="11">
      <t>イリョウ</t>
    </rPh>
    <rPh sb="12" eb="13">
      <t>オコナ</t>
    </rPh>
    <rPh sb="17" eb="19">
      <t>トリツ</t>
    </rPh>
    <rPh sb="19" eb="21">
      <t>ビョウイン</t>
    </rPh>
    <rPh sb="22" eb="24">
      <t>ユイイツ</t>
    </rPh>
    <rPh sb="25" eb="27">
      <t>セイジン</t>
    </rPh>
    <rPh sb="28" eb="30">
      <t>セイタイ</t>
    </rPh>
    <rPh sb="30" eb="33">
      <t>ジンイショク</t>
    </rPh>
    <rPh sb="34" eb="36">
      <t>ジッシ</t>
    </rPh>
    <rPh sb="38" eb="40">
      <t>シセツ</t>
    </rPh>
    <rPh sb="45" eb="46">
      <t>ジン</t>
    </rPh>
    <rPh sb="55" eb="57">
      <t>コウド</t>
    </rPh>
    <rPh sb="58" eb="61">
      <t>センモンセイ</t>
    </rPh>
    <rPh sb="62" eb="63">
      <t>タカ</t>
    </rPh>
    <rPh sb="64" eb="67">
      <t>ホウカツテキ</t>
    </rPh>
    <rPh sb="68" eb="71">
      <t>ジンイリョウ</t>
    </rPh>
    <rPh sb="72" eb="74">
      <t>テイキョウ</t>
    </rPh>
    <rPh sb="83" eb="86">
      <t>ジュンカンキ</t>
    </rPh>
    <rPh sb="86" eb="88">
      <t>ナイカ</t>
    </rPh>
    <rPh sb="89" eb="92">
      <t>ノウシンケイ</t>
    </rPh>
    <rPh sb="92" eb="94">
      <t>ゲカ</t>
    </rPh>
    <rPh sb="94" eb="95">
      <t>オヨ</t>
    </rPh>
    <rPh sb="96" eb="98">
      <t>ケッカン</t>
    </rPh>
    <rPh sb="98" eb="100">
      <t>ゲカ</t>
    </rPh>
    <rPh sb="103" eb="105">
      <t>ハバヒロ</t>
    </rPh>
    <rPh sb="106" eb="108">
      <t>ケッカン</t>
    </rPh>
    <rPh sb="108" eb="110">
      <t>シッカン</t>
    </rPh>
    <rPh sb="111" eb="114">
      <t>ソウゴウテキ</t>
    </rPh>
    <rPh sb="115" eb="117">
      <t>シンリョウ</t>
    </rPh>
    <phoneticPr fontId="5"/>
  </si>
  <si>
    <t>東京都立病院機構は令和４年７月に発足したため、令和４年度は９か月分の決算です。
・「病床利用率」は、新型コロナの影響による入院患者数の減により、低い傾向にあります。
・「入院患者1人1日当たり収益」は、新型コロナに係る診療報酬上の臨時的な取扱いによる増収等により、高い傾向にあります。
・「外来患者1人1日当たり収益」は、初診患者数の増等により、高い傾向にあります。</t>
    <rPh sb="44" eb="46">
      <t>シンガタ</t>
    </rPh>
    <rPh sb="50" eb="52">
      <t>エイキョウ</t>
    </rPh>
    <rPh sb="55" eb="57">
      <t>ニュウイン</t>
    </rPh>
    <rPh sb="57" eb="60">
      <t>カンジャスウ</t>
    </rPh>
    <rPh sb="61" eb="62">
      <t>ゲン</t>
    </rPh>
    <rPh sb="63" eb="64">
      <t>トモナ</t>
    </rPh>
    <rPh sb="74" eb="76">
      <t>ケイコウ</t>
    </rPh>
    <rPh sb="132" eb="133">
      <t>タカ</t>
    </rPh>
    <rPh sb="134" eb="136">
      <t>ケイコウ</t>
    </rPh>
    <rPh sb="161" eb="163">
      <t>ショシン</t>
    </rPh>
    <rPh sb="163" eb="165">
      <t>カンジャ</t>
    </rPh>
    <rPh sb="165" eb="166">
      <t>スウ</t>
    </rPh>
    <rPh sb="167" eb="168">
      <t>ゾウ</t>
    </rPh>
    <rPh sb="168" eb="169">
      <t>ナド</t>
    </rPh>
    <rPh sb="175" eb="177">
      <t>ケイコウ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</si>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</sst>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51.2</c:v>
                </c:pt>
              </c:numCache>
            </c:numRef>
          </c:val>
          <c:extLst>
            <c:ext xmlns:c16="http://schemas.microsoft.com/office/drawing/2014/chart" uri="{C3380CC4-5D6E-409C-BE32-E72D297353CC}">
              <c16:uniqueId val="{00000000-82E4-4269-A0DB-95ED6BDDCD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66.599999999999994</c:v>
                </c:pt>
              </c:numCache>
            </c:numRef>
          </c:val>
          <c:smooth val="0"/>
          <c:extLst>
            <c:ext xmlns:c16="http://schemas.microsoft.com/office/drawing/2014/chart" uri="{C3380CC4-5D6E-409C-BE32-E72D297353CC}">
              <c16:uniqueId val="{00000001-82E4-4269-A0DB-95ED6BDDCD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73.599999999999994</c:v>
                </c:pt>
              </c:numCache>
            </c:numRef>
          </c:val>
          <c:extLst>
            <c:ext xmlns:c16="http://schemas.microsoft.com/office/drawing/2014/chart" uri="{C3380CC4-5D6E-409C-BE32-E72D297353CC}">
              <c16:uniqueId val="{00000000-5DF1-4CE6-9F90-143D666EF1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5DF1-4CE6-9F90-143D666EF1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80.5</c:v>
                </c:pt>
              </c:numCache>
            </c:numRef>
          </c:val>
          <c:extLst>
            <c:ext xmlns:c16="http://schemas.microsoft.com/office/drawing/2014/chart" uri="{C3380CC4-5D6E-409C-BE32-E72D297353CC}">
              <c16:uniqueId val="{00000000-D254-4B09-B645-E4574486DB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86.6</c:v>
                </c:pt>
              </c:numCache>
            </c:numRef>
          </c:val>
          <c:smooth val="0"/>
          <c:extLst>
            <c:ext xmlns:c16="http://schemas.microsoft.com/office/drawing/2014/chart" uri="{C3380CC4-5D6E-409C-BE32-E72D297353CC}">
              <c16:uniqueId val="{00000001-D254-4B09-B645-E4574486DB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122.5</c:v>
                </c:pt>
              </c:numCache>
            </c:numRef>
          </c:val>
          <c:extLst>
            <c:ext xmlns:c16="http://schemas.microsoft.com/office/drawing/2014/chart" uri="{C3380CC4-5D6E-409C-BE32-E72D297353CC}">
              <c16:uniqueId val="{00000000-1F47-4261-A08C-4B300A66A2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104.8</c:v>
                </c:pt>
              </c:numCache>
            </c:numRef>
          </c:val>
          <c:smooth val="0"/>
          <c:extLst>
            <c:ext xmlns:c16="http://schemas.microsoft.com/office/drawing/2014/chart" uri="{C3380CC4-5D6E-409C-BE32-E72D297353CC}">
              <c16:uniqueId val="{00000001-1F47-4261-A08C-4B300A66A2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16.5</c:v>
                </c:pt>
              </c:numCache>
            </c:numRef>
          </c:val>
          <c:extLst>
            <c:ext xmlns:c16="http://schemas.microsoft.com/office/drawing/2014/chart" uri="{C3380CC4-5D6E-409C-BE32-E72D297353CC}">
              <c16:uniqueId val="{00000000-5770-478F-94C0-0C1CEFDDB8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56.1</c:v>
                </c:pt>
              </c:numCache>
            </c:numRef>
          </c:val>
          <c:smooth val="0"/>
          <c:extLst>
            <c:ext xmlns:c16="http://schemas.microsoft.com/office/drawing/2014/chart" uri="{C3380CC4-5D6E-409C-BE32-E72D297353CC}">
              <c16:uniqueId val="{00000001-5770-478F-94C0-0C1CEFDDB8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17</c:v>
                </c:pt>
              </c:numCache>
            </c:numRef>
          </c:val>
          <c:extLst>
            <c:ext xmlns:c16="http://schemas.microsoft.com/office/drawing/2014/chart" uri="{C3380CC4-5D6E-409C-BE32-E72D297353CC}">
              <c16:uniqueId val="{00000000-BD8F-4CE2-B3BE-6CF3704A74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69.7</c:v>
                </c:pt>
              </c:numCache>
            </c:numRef>
          </c:val>
          <c:smooth val="0"/>
          <c:extLst>
            <c:ext xmlns:c16="http://schemas.microsoft.com/office/drawing/2014/chart" uri="{C3380CC4-5D6E-409C-BE32-E72D297353CC}">
              <c16:uniqueId val="{00000001-BD8F-4CE2-B3BE-6CF3704A74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7324740</c:v>
                </c:pt>
              </c:numCache>
            </c:numRef>
          </c:val>
          <c:extLst>
            <c:ext xmlns:c16="http://schemas.microsoft.com/office/drawing/2014/chart" uri="{C3380CC4-5D6E-409C-BE32-E72D297353CC}">
              <c16:uniqueId val="{00000000-ACAE-42F3-952E-0BCED75CAD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49693831</c:v>
                </c:pt>
              </c:numCache>
            </c:numRef>
          </c:val>
          <c:smooth val="0"/>
          <c:extLst>
            <c:ext xmlns:c16="http://schemas.microsoft.com/office/drawing/2014/chart" uri="{C3380CC4-5D6E-409C-BE32-E72D297353CC}">
              <c16:uniqueId val="{00000001-ACAE-42F3-952E-0BCED75CAD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17.3</c:v>
                </c:pt>
              </c:numCache>
            </c:numRef>
          </c:val>
          <c:extLst>
            <c:ext xmlns:c16="http://schemas.microsoft.com/office/drawing/2014/chart" uri="{C3380CC4-5D6E-409C-BE32-E72D297353CC}">
              <c16:uniqueId val="{00000000-09D6-4E3D-BAB9-E028D51932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24.4</c:v>
                </c:pt>
              </c:numCache>
            </c:numRef>
          </c:val>
          <c:smooth val="0"/>
          <c:extLst>
            <c:ext xmlns:c16="http://schemas.microsoft.com/office/drawing/2014/chart" uri="{C3380CC4-5D6E-409C-BE32-E72D297353CC}">
              <c16:uniqueId val="{00000001-09D6-4E3D-BAB9-E028D51932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39.1</c:v>
                </c:pt>
              </c:numCache>
            </c:numRef>
          </c:val>
          <c:extLst>
            <c:ext xmlns:c16="http://schemas.microsoft.com/office/drawing/2014/chart" uri="{C3380CC4-5D6E-409C-BE32-E72D297353CC}">
              <c16:uniqueId val="{00000000-8185-4D06-AF3C-7F93654C2F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55.7</c:v>
                </c:pt>
              </c:numCache>
            </c:numRef>
          </c:val>
          <c:smooth val="0"/>
          <c:extLst>
            <c:ext xmlns:c16="http://schemas.microsoft.com/office/drawing/2014/chart" uri="{C3380CC4-5D6E-409C-BE32-E72D297353CC}">
              <c16:uniqueId val="{00000001-8185-4D06-AF3C-7F93654C2F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18459</c:v>
                </c:pt>
              </c:numCache>
            </c:numRef>
          </c:val>
          <c:extLst>
            <c:ext xmlns:c16="http://schemas.microsoft.com/office/drawing/2014/chart" uri="{C3380CC4-5D6E-409C-BE32-E72D297353CC}">
              <c16:uniqueId val="{00000000-E585-46AA-A41A-7899C713B4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17279</c:v>
                </c:pt>
              </c:numCache>
            </c:numRef>
          </c:val>
          <c:smooth val="0"/>
          <c:extLst>
            <c:ext xmlns:c16="http://schemas.microsoft.com/office/drawing/2014/chart" uri="{C3380CC4-5D6E-409C-BE32-E72D297353CC}">
              <c16:uniqueId val="{00000001-E585-46AA-A41A-7899C713B4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73241</c:v>
                </c:pt>
              </c:numCache>
            </c:numRef>
          </c:val>
          <c:extLst>
            <c:ext xmlns:c16="http://schemas.microsoft.com/office/drawing/2014/chart" uri="{C3380CC4-5D6E-409C-BE32-E72D297353CC}">
              <c16:uniqueId val="{00000000-8AE2-449D-9B5E-27121D9CAB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62697</c:v>
                </c:pt>
              </c:numCache>
            </c:numRef>
          </c:val>
          <c:smooth val="0"/>
          <c:extLst>
            <c:ext xmlns:c16="http://schemas.microsoft.com/office/drawing/2014/chart" uri="{C3380CC4-5D6E-409C-BE32-E72D297353CC}">
              <c16:uniqueId val="{00000001-8AE2-449D-9B5E-27121D9CAB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5F7C-40D0-8620-3DDE46FC6D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67.8</c:v>
                </c:pt>
              </c:numCache>
            </c:numRef>
          </c:val>
          <c:smooth val="0"/>
          <c:extLst>
            <c:ext xmlns:c16="http://schemas.microsoft.com/office/drawing/2014/chart" uri="{C3380CC4-5D6E-409C-BE32-E72D297353CC}">
              <c16:uniqueId val="{00000001-5F7C-40D0-8620-3DDE46FC6D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H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row>
    <row r="3" spans="1:388"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row>
    <row r="4" spans="1:388"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4" t="str">
        <f>データ!H6</f>
        <v>東京都地方独立行政法人東京都立病院機構　大久保病院</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135" t="s">
        <v>9</v>
      </c>
      <c r="NK7" s="136"/>
      <c r="NL7" s="136"/>
      <c r="NM7" s="136"/>
      <c r="NN7" s="136"/>
      <c r="NO7" s="136"/>
      <c r="NP7" s="136"/>
      <c r="NQ7" s="136"/>
      <c r="NR7" s="136"/>
      <c r="NS7" s="136"/>
      <c r="NT7" s="136"/>
      <c r="NU7" s="136"/>
      <c r="NV7" s="136"/>
      <c r="NW7" s="137"/>
      <c r="NX7" s="3"/>
    </row>
    <row r="8" spans="1:388" ht="18.75" customHeight="1" x14ac:dyDescent="0.15">
      <c r="A8" s="2"/>
      <c r="B8" s="121" t="str">
        <f>データ!K6</f>
        <v>地方独立行政法人</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300床以上～400床未満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非設置</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05">
        <f>データ!Z6</f>
        <v>304</v>
      </c>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7"/>
      <c r="JW8" s="105" t="str">
        <f>データ!AA6</f>
        <v>-</v>
      </c>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7"/>
      <c r="LP8" s="105" t="str">
        <f>データ!AB6</f>
        <v>-</v>
      </c>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7"/>
      <c r="NI8" s="3"/>
      <c r="NJ8" s="127" t="s">
        <v>10</v>
      </c>
      <c r="NK8" s="128"/>
      <c r="NL8" s="138" t="s">
        <v>11</v>
      </c>
      <c r="NM8" s="138"/>
      <c r="NN8" s="138"/>
      <c r="NO8" s="138"/>
      <c r="NP8" s="138"/>
      <c r="NQ8" s="138"/>
      <c r="NR8" s="138"/>
      <c r="NS8" s="138"/>
      <c r="NT8" s="138"/>
      <c r="NU8" s="138"/>
      <c r="NV8" s="138"/>
      <c r="NW8" s="139"/>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40" t="s">
        <v>20</v>
      </c>
      <c r="NK9" s="141"/>
      <c r="NL9" s="142" t="s">
        <v>21</v>
      </c>
      <c r="NM9" s="142"/>
      <c r="NN9" s="142"/>
      <c r="NO9" s="142"/>
      <c r="NP9" s="142"/>
      <c r="NQ9" s="142"/>
      <c r="NR9" s="142"/>
      <c r="NS9" s="142"/>
      <c r="NT9" s="142"/>
      <c r="NU9" s="142"/>
      <c r="NV9" s="142"/>
      <c r="NW9" s="143"/>
      <c r="NX9" s="3"/>
    </row>
    <row r="10" spans="1:388" ht="18.75" customHeight="1" x14ac:dyDescent="0.15">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05">
        <f>データ!Q6</f>
        <v>20</v>
      </c>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7"/>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透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災 地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05" t="str">
        <f>データ!AC6</f>
        <v>-</v>
      </c>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7"/>
      <c r="JW10" s="105" t="str">
        <f>データ!AD6</f>
        <v>-</v>
      </c>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7"/>
      <c r="LP10" s="105">
        <f>データ!AE6</f>
        <v>304</v>
      </c>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7"/>
      <c r="NI10" s="2"/>
      <c r="NJ10" s="131" t="s">
        <v>22</v>
      </c>
      <c r="NK10" s="132"/>
      <c r="NL10" s="129" t="s">
        <v>23</v>
      </c>
      <c r="NM10" s="129"/>
      <c r="NN10" s="129"/>
      <c r="NO10" s="129"/>
      <c r="NP10" s="129"/>
      <c r="NQ10" s="129"/>
      <c r="NR10" s="129"/>
      <c r="NS10" s="129"/>
      <c r="NT10" s="129"/>
      <c r="NU10" s="129"/>
      <c r="NV10" s="129"/>
      <c r="NW10" s="130"/>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FZ11" s="124" t="s">
        <v>28</v>
      </c>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6"/>
      <c r="ID11" s="124" t="s">
        <v>29</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30</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31</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5"/>
      <c r="NJ11" s="3"/>
      <c r="NK11" s="3"/>
      <c r="NL11" s="3"/>
      <c r="NM11" s="3"/>
      <c r="NN11" s="3"/>
      <c r="NO11" s="3"/>
      <c r="NP11" s="3"/>
      <c r="NQ11" s="3"/>
      <c r="NR11" s="3"/>
      <c r="NS11" s="3"/>
      <c r="NT11" s="3"/>
      <c r="NU11" s="3"/>
      <c r="NV11" s="3"/>
      <c r="NW11" s="3"/>
      <c r="NX11" s="3"/>
    </row>
    <row r="12" spans="1:388" ht="18.75" customHeight="1" x14ac:dyDescent="0.15">
      <c r="A12" s="2"/>
      <c r="B12" s="105" t="str">
        <f>データ!U6</f>
        <v>-</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c r="AU12" s="105">
        <f>データ!V6</f>
        <v>23480</v>
      </c>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7"/>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非該当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７：１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05">
        <f>データ!AF6</f>
        <v>304</v>
      </c>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7"/>
      <c r="JW12" s="105" t="str">
        <f>データ!AG6</f>
        <v>-</v>
      </c>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7"/>
      <c r="LP12" s="105">
        <f>データ!AH6</f>
        <v>304</v>
      </c>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7"/>
      <c r="NI12" s="5"/>
      <c r="NJ12" s="3"/>
      <c r="NK12" s="3"/>
      <c r="NL12" s="3"/>
      <c r="NM12" s="3"/>
      <c r="NN12" s="3"/>
      <c r="NO12" s="3"/>
      <c r="NP12" s="3"/>
      <c r="NQ12" s="3"/>
      <c r="NR12" s="3"/>
      <c r="NS12" s="3"/>
      <c r="NT12" s="3"/>
      <c r="NU12" s="3"/>
      <c r="NV12" s="3"/>
      <c r="NW12" s="3"/>
      <c r="NX12" s="3"/>
    </row>
    <row r="13" spans="1:388" ht="17.25" customHeight="1" x14ac:dyDescent="0.2">
      <c r="A13" s="2"/>
      <c r="B13" s="108" t="s">
        <v>32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5"/>
      <c r="NJ13" s="6"/>
      <c r="NK13" s="6"/>
      <c r="NL13" s="6"/>
      <c r="NM13" s="6"/>
      <c r="NN13" s="6"/>
      <c r="NO13" s="6"/>
      <c r="NP13" s="6"/>
      <c r="NQ13" s="6"/>
      <c r="NR13" s="6"/>
      <c r="NS13" s="6"/>
      <c r="NT13" s="6"/>
      <c r="NU13" s="6"/>
      <c r="NV13" s="6"/>
      <c r="NW13" s="6"/>
      <c r="NX13" s="6"/>
    </row>
    <row r="14" spans="1:388" ht="17.25" customHeight="1" x14ac:dyDescent="0.15">
      <c r="A14" s="2"/>
      <c r="B14" s="108" t="s">
        <v>33</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9" t="s">
        <v>36</v>
      </c>
      <c r="NK16" s="110"/>
      <c r="NL16" s="110"/>
      <c r="NM16" s="110"/>
      <c r="NN16" s="111"/>
      <c r="NO16" s="112" t="s">
        <v>37</v>
      </c>
      <c r="NP16" s="113"/>
      <c r="NQ16" s="113"/>
      <c r="NR16" s="113"/>
      <c r="NS16" s="114"/>
      <c r="NT16" s="112" t="s">
        <v>38</v>
      </c>
      <c r="NU16" s="113"/>
      <c r="NV16" s="113"/>
      <c r="NW16" s="113"/>
      <c r="NX16" s="114"/>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8" t="s">
        <v>39</v>
      </c>
      <c r="NK17" s="119"/>
      <c r="NL17" s="119"/>
      <c r="NM17" s="119"/>
      <c r="NN17" s="120"/>
      <c r="NO17" s="115"/>
      <c r="NP17" s="116"/>
      <c r="NQ17" s="116"/>
      <c r="NR17" s="116"/>
      <c r="NS17" s="117"/>
      <c r="NT17" s="115"/>
      <c r="NU17" s="116"/>
      <c r="NV17" s="116"/>
      <c r="NW17" s="116"/>
      <c r="NX17" s="117"/>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7" t="s">
        <v>40</v>
      </c>
      <c r="NK18" s="98"/>
      <c r="NL18" s="98"/>
      <c r="NM18" s="101" t="s">
        <v>41</v>
      </c>
      <c r="NN18" s="102"/>
      <c r="NO18" s="97" t="s">
        <v>183</v>
      </c>
      <c r="NP18" s="98"/>
      <c r="NQ18" s="98"/>
      <c r="NR18" s="101" t="s">
        <v>41</v>
      </c>
      <c r="NS18" s="102"/>
      <c r="NT18" s="97" t="s">
        <v>40</v>
      </c>
      <c r="NU18" s="98"/>
      <c r="NV18" s="98"/>
      <c r="NW18" s="101" t="s">
        <v>41</v>
      </c>
      <c r="NX18" s="102"/>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9"/>
      <c r="NK19" s="100"/>
      <c r="NL19" s="100"/>
      <c r="NM19" s="103"/>
      <c r="NN19" s="104"/>
      <c r="NO19" s="99"/>
      <c r="NP19" s="100"/>
      <c r="NQ19" s="100"/>
      <c r="NR19" s="103"/>
      <c r="NS19" s="104"/>
      <c r="NT19" s="99"/>
      <c r="NU19" s="100"/>
      <c r="NV19" s="100"/>
      <c r="NW19" s="103"/>
      <c r="NX19" s="104"/>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185</v>
      </c>
      <c r="NK22" s="153"/>
      <c r="NL22" s="153"/>
      <c r="NM22" s="153"/>
      <c r="NN22" s="153"/>
      <c r="NO22" s="153"/>
      <c r="NP22" s="153"/>
      <c r="NQ22" s="153"/>
      <c r="NR22" s="153"/>
      <c r="NS22" s="153"/>
      <c r="NT22" s="153"/>
      <c r="NU22" s="153"/>
      <c r="NV22" s="153"/>
      <c r="NW22" s="153"/>
      <c r="NX22" s="154"/>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122.5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80.5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73.599999999999994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51.2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73241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18459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39.1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17.3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16.5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17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7324740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r2SARfQRv37qmMiiil7jDrrMLNCXp7XcVaQtaoHjv3jJyBXyj3T3f0pA7af7ygDKzSWAP6aKDmGnW9tj6OAqQ==" saltValue="oYLVIfDBk5QNmRNvVx4r6g==" spinCount="100000" sheet="1" objects="1" scenarios="1" formatCells="0" formatColumns="0" formatRows="0"/>
  <mergeCells count="286">
    <mergeCell ref="NJ54:NX67"/>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NJ10:NK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HV54:IJ54"/>
    <mergeCell ref="IK54:IY54"/>
    <mergeCell ref="DS54:EG54"/>
    <mergeCell ref="EH54:EV54"/>
    <mergeCell ref="EW54:FK54"/>
    <mergeCell ref="FL54:FZ54"/>
    <mergeCell ref="GR54:HF54"/>
    <mergeCell ref="HG54:HU54"/>
    <mergeCell ref="KF55:KT55"/>
    <mergeCell ref="KU55:LI55"/>
    <mergeCell ref="LJ55:LX55"/>
    <mergeCell ref="LY55:MM55"/>
    <mergeCell ref="MN55:NB55"/>
    <mergeCell ref="IZ55:JN55"/>
    <mergeCell ref="JW55:KE55"/>
    <mergeCell ref="BX55:CL55"/>
    <mergeCell ref="CU55:DC55"/>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109</v>
      </c>
      <c r="AJ4" s="150"/>
      <c r="AK4" s="150"/>
      <c r="AL4" s="150"/>
      <c r="AM4" s="150"/>
      <c r="AN4" s="150"/>
      <c r="AO4" s="150"/>
      <c r="AP4" s="150"/>
      <c r="AQ4" s="150"/>
      <c r="AR4" s="150"/>
      <c r="AS4" s="151"/>
      <c r="AT4" s="148" t="s">
        <v>110</v>
      </c>
      <c r="AU4" s="147"/>
      <c r="AV4" s="147"/>
      <c r="AW4" s="147"/>
      <c r="AX4" s="147"/>
      <c r="AY4" s="147"/>
      <c r="AZ4" s="147"/>
      <c r="BA4" s="147"/>
      <c r="BB4" s="147"/>
      <c r="BC4" s="147"/>
      <c r="BD4" s="147"/>
      <c r="BE4" s="148" t="s">
        <v>111</v>
      </c>
      <c r="BF4" s="147"/>
      <c r="BG4" s="147"/>
      <c r="BH4" s="147"/>
      <c r="BI4" s="147"/>
      <c r="BJ4" s="147"/>
      <c r="BK4" s="147"/>
      <c r="BL4" s="147"/>
      <c r="BM4" s="147"/>
      <c r="BN4" s="147"/>
      <c r="BO4" s="147"/>
      <c r="BP4" s="149" t="s">
        <v>112</v>
      </c>
      <c r="BQ4" s="150"/>
      <c r="BR4" s="150"/>
      <c r="BS4" s="150"/>
      <c r="BT4" s="150"/>
      <c r="BU4" s="150"/>
      <c r="BV4" s="150"/>
      <c r="BW4" s="150"/>
      <c r="BX4" s="150"/>
      <c r="BY4" s="150"/>
      <c r="BZ4" s="151"/>
      <c r="CA4" s="147" t="s">
        <v>113</v>
      </c>
      <c r="CB4" s="147"/>
      <c r="CC4" s="147"/>
      <c r="CD4" s="147"/>
      <c r="CE4" s="147"/>
      <c r="CF4" s="147"/>
      <c r="CG4" s="147"/>
      <c r="CH4" s="147"/>
      <c r="CI4" s="147"/>
      <c r="CJ4" s="147"/>
      <c r="CK4" s="147"/>
      <c r="CL4" s="148"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48" t="s">
        <v>117</v>
      </c>
      <c r="DT4" s="147"/>
      <c r="DU4" s="147"/>
      <c r="DV4" s="147"/>
      <c r="DW4" s="147"/>
      <c r="DX4" s="147"/>
      <c r="DY4" s="147"/>
      <c r="DZ4" s="147"/>
      <c r="EA4" s="147"/>
      <c r="EB4" s="147"/>
      <c r="EC4" s="147"/>
      <c r="ED4" s="149" t="s">
        <v>118</v>
      </c>
      <c r="EE4" s="150"/>
      <c r="EF4" s="150"/>
      <c r="EG4" s="150"/>
      <c r="EH4" s="150"/>
      <c r="EI4" s="150"/>
      <c r="EJ4" s="150"/>
      <c r="EK4" s="150"/>
      <c r="EL4" s="150"/>
      <c r="EM4" s="150"/>
      <c r="EN4" s="151"/>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157</v>
      </c>
      <c r="BH5" s="49" t="s">
        <v>158</v>
      </c>
      <c r="BI5" s="49" t="s">
        <v>149</v>
      </c>
      <c r="BJ5" s="49" t="s">
        <v>150</v>
      </c>
      <c r="BK5" s="49" t="s">
        <v>151</v>
      </c>
      <c r="BL5" s="49" t="s">
        <v>152</v>
      </c>
      <c r="BM5" s="49" t="s">
        <v>153</v>
      </c>
      <c r="BN5" s="49" t="s">
        <v>154</v>
      </c>
      <c r="BO5" s="49" t="s">
        <v>155</v>
      </c>
      <c r="BP5" s="49" t="s">
        <v>156</v>
      </c>
      <c r="BQ5" s="49" t="s">
        <v>146</v>
      </c>
      <c r="BR5" s="49" t="s">
        <v>147</v>
      </c>
      <c r="BS5" s="49" t="s">
        <v>148</v>
      </c>
      <c r="BT5" s="49" t="s">
        <v>159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158</v>
      </c>
      <c r="DL5" s="49" t="s">
        <v>159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160</v>
      </c>
      <c r="EQ5" s="49" t="s">
        <v>147</v>
      </c>
      <c r="ER5" s="49" t="s">
        <v>148</v>
      </c>
      <c r="ES5" s="49" t="s">
        <v>149</v>
      </c>
      <c r="ET5" s="49" t="s">
        <v>150</v>
      </c>
      <c r="EU5" s="49" t="s">
        <v>151</v>
      </c>
      <c r="EV5" s="49" t="s">
        <v>152</v>
      </c>
      <c r="EW5" s="49" t="s">
        <v>153</v>
      </c>
      <c r="EX5" s="49" t="s">
        <v>154</v>
      </c>
      <c r="EY5" s="49" t="s">
        <v>161</v>
      </c>
      <c r="EZ5" s="49" t="s">
        <v>156</v>
      </c>
      <c r="FA5" s="49" t="s">
        <v>146</v>
      </c>
      <c r="FB5" s="49" t="s">
        <v>157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137510</v>
      </c>
      <c r="D6" s="50">
        <f t="shared" si="2"/>
        <v>46</v>
      </c>
      <c r="E6" s="50">
        <f t="shared" si="2"/>
        <v>6</v>
      </c>
      <c r="F6" s="50">
        <f t="shared" si="2"/>
        <v>0</v>
      </c>
      <c r="G6" s="50">
        <f t="shared" si="2"/>
        <v>2</v>
      </c>
      <c r="H6" s="144" t="str">
        <f>IF(H8&lt;&gt;I8,H8,"")&amp;IF(I8&lt;&gt;J8,I8,"")&amp;"　"&amp;J8</f>
        <v>東京都地方独立行政法人東京都立病院機構　大久保病院</v>
      </c>
      <c r="I6" s="145"/>
      <c r="J6" s="146"/>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20</v>
      </c>
      <c r="R6" s="50" t="str">
        <f t="shared" si="3"/>
        <v>対象</v>
      </c>
      <c r="S6" s="50" t="str">
        <f t="shared" si="3"/>
        <v>透 訓 ガ</v>
      </c>
      <c r="T6" s="50" t="str">
        <f t="shared" si="3"/>
        <v>救 臨 災 地 輪</v>
      </c>
      <c r="U6" s="51" t="str">
        <f>U8</f>
        <v>-</v>
      </c>
      <c r="V6" s="51">
        <f>V8</f>
        <v>23480</v>
      </c>
      <c r="W6" s="50" t="str">
        <f>W8</f>
        <v>非該当</v>
      </c>
      <c r="X6" s="50" t="str">
        <f t="shared" ref="X6" si="4">X8</f>
        <v>非該当</v>
      </c>
      <c r="Y6" s="50" t="str">
        <f t="shared" si="3"/>
        <v>７：１</v>
      </c>
      <c r="Z6" s="51">
        <f t="shared" si="3"/>
        <v>304</v>
      </c>
      <c r="AA6" s="51" t="str">
        <f t="shared" si="3"/>
        <v>-</v>
      </c>
      <c r="AB6" s="51" t="str">
        <f t="shared" si="3"/>
        <v>-</v>
      </c>
      <c r="AC6" s="51" t="str">
        <f t="shared" si="3"/>
        <v>-</v>
      </c>
      <c r="AD6" s="51" t="str">
        <f t="shared" si="3"/>
        <v>-</v>
      </c>
      <c r="AE6" s="51">
        <f t="shared" si="3"/>
        <v>304</v>
      </c>
      <c r="AF6" s="51">
        <f t="shared" si="3"/>
        <v>304</v>
      </c>
      <c r="AG6" s="51" t="str">
        <f t="shared" si="3"/>
        <v>-</v>
      </c>
      <c r="AH6" s="51">
        <f t="shared" si="3"/>
        <v>304</v>
      </c>
      <c r="AI6" s="52" t="e">
        <f>IF(AI8="-",NA(),AI8)</f>
        <v>#N/A</v>
      </c>
      <c r="AJ6" s="52" t="e">
        <f t="shared" ref="AJ6:AR6" si="5">IF(AJ8="-",NA(),AJ8)</f>
        <v>#N/A</v>
      </c>
      <c r="AK6" s="52" t="e">
        <f t="shared" si="5"/>
        <v>#N/A</v>
      </c>
      <c r="AL6" s="52" t="e">
        <f t="shared" si="5"/>
        <v>#N/A</v>
      </c>
      <c r="AM6" s="52">
        <f t="shared" si="5"/>
        <v>122.5</v>
      </c>
      <c r="AN6" s="52" t="e">
        <f t="shared" si="5"/>
        <v>#N/A</v>
      </c>
      <c r="AO6" s="52" t="e">
        <f t="shared" si="5"/>
        <v>#N/A</v>
      </c>
      <c r="AP6" s="52" t="e">
        <f t="shared" si="5"/>
        <v>#N/A</v>
      </c>
      <c r="AQ6" s="52" t="e">
        <f t="shared" si="5"/>
        <v>#N/A</v>
      </c>
      <c r="AR6" s="52">
        <f t="shared" si="5"/>
        <v>104.8</v>
      </c>
      <c r="AS6" s="52" t="str">
        <f>IF(AS8="-","【-】","【"&amp;SUBSTITUTE(TEXT(AS8,"#,##0.0"),"-","△")&amp;"】")</f>
        <v>【103.5】</v>
      </c>
      <c r="AT6" s="52" t="e">
        <f>IF(AT8="-",NA(),AT8)</f>
        <v>#N/A</v>
      </c>
      <c r="AU6" s="52" t="e">
        <f t="shared" ref="AU6:BC6" si="6">IF(AU8="-",NA(),AU8)</f>
        <v>#N/A</v>
      </c>
      <c r="AV6" s="52" t="e">
        <f t="shared" si="6"/>
        <v>#N/A</v>
      </c>
      <c r="AW6" s="52" t="e">
        <f t="shared" si="6"/>
        <v>#N/A</v>
      </c>
      <c r="AX6" s="52">
        <f t="shared" si="6"/>
        <v>80.5</v>
      </c>
      <c r="AY6" s="52" t="e">
        <f t="shared" si="6"/>
        <v>#N/A</v>
      </c>
      <c r="AZ6" s="52" t="e">
        <f t="shared" si="6"/>
        <v>#N/A</v>
      </c>
      <c r="BA6" s="52" t="e">
        <f t="shared" si="6"/>
        <v>#N/A</v>
      </c>
      <c r="BB6" s="52" t="e">
        <f t="shared" si="6"/>
        <v>#N/A</v>
      </c>
      <c r="BC6" s="52">
        <f t="shared" si="6"/>
        <v>86.6</v>
      </c>
      <c r="BD6" s="52" t="str">
        <f>IF(BD8="-","【-】","【"&amp;SUBSTITUTE(TEXT(BD8,"#,##0.0"),"-","△")&amp;"】")</f>
        <v>【86.4】</v>
      </c>
      <c r="BE6" s="52" t="e">
        <f>IF(BE8="-",NA(),BE8)</f>
        <v>#N/A</v>
      </c>
      <c r="BF6" s="52" t="e">
        <f t="shared" ref="BF6:BN6" si="7">IF(BF8="-",NA(),BF8)</f>
        <v>#N/A</v>
      </c>
      <c r="BG6" s="52" t="e">
        <f t="shared" si="7"/>
        <v>#N/A</v>
      </c>
      <c r="BH6" s="52" t="e">
        <f t="shared" si="7"/>
        <v>#N/A</v>
      </c>
      <c r="BI6" s="52">
        <f t="shared" si="7"/>
        <v>73.599999999999994</v>
      </c>
      <c r="BJ6" s="52" t="e">
        <f t="shared" si="7"/>
        <v>#N/A</v>
      </c>
      <c r="BK6" s="52" t="e">
        <f t="shared" si="7"/>
        <v>#N/A</v>
      </c>
      <c r="BL6" s="52" t="e">
        <f t="shared" si="7"/>
        <v>#N/A</v>
      </c>
      <c r="BM6" s="52" t="e">
        <f t="shared" si="7"/>
        <v>#N/A</v>
      </c>
      <c r="BN6" s="52">
        <f t="shared" si="7"/>
        <v>84</v>
      </c>
      <c r="BO6" s="52" t="str">
        <f>IF(BO8="-","【-】","【"&amp;SUBSTITUTE(TEXT(BO8,"#,##0.0"),"-","△")&amp;"】")</f>
        <v>【83.7】</v>
      </c>
      <c r="BP6" s="52" t="e">
        <f>IF(BP8="-",NA(),BP8)</f>
        <v>#N/A</v>
      </c>
      <c r="BQ6" s="52" t="e">
        <f t="shared" ref="BQ6:BY6" si="8">IF(BQ8="-",NA(),BQ8)</f>
        <v>#N/A</v>
      </c>
      <c r="BR6" s="52" t="e">
        <f t="shared" si="8"/>
        <v>#N/A</v>
      </c>
      <c r="BS6" s="52" t="e">
        <f t="shared" si="8"/>
        <v>#N/A</v>
      </c>
      <c r="BT6" s="52">
        <f t="shared" si="8"/>
        <v>51.2</v>
      </c>
      <c r="BU6" s="52" t="e">
        <f t="shared" si="8"/>
        <v>#N/A</v>
      </c>
      <c r="BV6" s="52" t="e">
        <f t="shared" si="8"/>
        <v>#N/A</v>
      </c>
      <c r="BW6" s="52" t="e">
        <f t="shared" si="8"/>
        <v>#N/A</v>
      </c>
      <c r="BX6" s="52" t="e">
        <f t="shared" si="8"/>
        <v>#N/A</v>
      </c>
      <c r="BY6" s="52">
        <f t="shared" si="8"/>
        <v>66.599999999999994</v>
      </c>
      <c r="BZ6" s="52" t="str">
        <f>IF(BZ8="-","【-】","【"&amp;SUBSTITUTE(TEXT(BZ8,"#,##0.0"),"-","△")&amp;"】")</f>
        <v>【66.8】</v>
      </c>
      <c r="CA6" s="53" t="e">
        <f>IF(CA8="-",NA(),CA8)</f>
        <v>#N/A</v>
      </c>
      <c r="CB6" s="53" t="e">
        <f t="shared" ref="CB6:CJ6" si="9">IF(CB8="-",NA(),CB8)</f>
        <v>#N/A</v>
      </c>
      <c r="CC6" s="53" t="e">
        <f t="shared" si="9"/>
        <v>#N/A</v>
      </c>
      <c r="CD6" s="53" t="e">
        <f t="shared" si="9"/>
        <v>#N/A</v>
      </c>
      <c r="CE6" s="53">
        <f t="shared" si="9"/>
        <v>73241</v>
      </c>
      <c r="CF6" s="53" t="e">
        <f t="shared" si="9"/>
        <v>#N/A</v>
      </c>
      <c r="CG6" s="53" t="e">
        <f t="shared" si="9"/>
        <v>#N/A</v>
      </c>
      <c r="CH6" s="53" t="e">
        <f t="shared" si="9"/>
        <v>#N/A</v>
      </c>
      <c r="CI6" s="53" t="e">
        <f t="shared" si="9"/>
        <v>#N/A</v>
      </c>
      <c r="CJ6" s="53">
        <f t="shared" si="9"/>
        <v>62697</v>
      </c>
      <c r="CK6" s="52" t="str">
        <f>IF(CK8="-","【-】","【"&amp;SUBSTITUTE(TEXT(CK8,"#,##0"),"-","△")&amp;"】")</f>
        <v>【61,837】</v>
      </c>
      <c r="CL6" s="53" t="e">
        <f>IF(CL8="-",NA(),CL8)</f>
        <v>#N/A</v>
      </c>
      <c r="CM6" s="53" t="e">
        <f t="shared" ref="CM6:CU6" si="10">IF(CM8="-",NA(),CM8)</f>
        <v>#N/A</v>
      </c>
      <c r="CN6" s="53" t="e">
        <f t="shared" si="10"/>
        <v>#N/A</v>
      </c>
      <c r="CO6" s="53" t="e">
        <f t="shared" si="10"/>
        <v>#N/A</v>
      </c>
      <c r="CP6" s="53">
        <f t="shared" si="10"/>
        <v>18459</v>
      </c>
      <c r="CQ6" s="53" t="e">
        <f t="shared" si="10"/>
        <v>#N/A</v>
      </c>
      <c r="CR6" s="53" t="e">
        <f t="shared" si="10"/>
        <v>#N/A</v>
      </c>
      <c r="CS6" s="53" t="e">
        <f t="shared" si="10"/>
        <v>#N/A</v>
      </c>
      <c r="CT6" s="53" t="e">
        <f t="shared" si="10"/>
        <v>#N/A</v>
      </c>
      <c r="CU6" s="53">
        <f t="shared" si="10"/>
        <v>17279</v>
      </c>
      <c r="CV6" s="52" t="str">
        <f>IF(CV8="-","【-】","【"&amp;SUBSTITUTE(TEXT(CV8,"#,##0"),"-","△")&amp;"】")</f>
        <v>【17,600】</v>
      </c>
      <c r="CW6" s="52" t="e">
        <f>IF(CW8="-",NA(),CW8)</f>
        <v>#N/A</v>
      </c>
      <c r="CX6" s="52" t="e">
        <f t="shared" ref="CX6:DF6" si="11">IF(CX8="-",NA(),CX8)</f>
        <v>#N/A</v>
      </c>
      <c r="CY6" s="52" t="e">
        <f t="shared" si="11"/>
        <v>#N/A</v>
      </c>
      <c r="CZ6" s="52" t="e">
        <f t="shared" si="11"/>
        <v>#N/A</v>
      </c>
      <c r="DA6" s="52">
        <f t="shared" si="11"/>
        <v>39.1</v>
      </c>
      <c r="DB6" s="52" t="e">
        <f t="shared" si="11"/>
        <v>#N/A</v>
      </c>
      <c r="DC6" s="52" t="e">
        <f t="shared" si="11"/>
        <v>#N/A</v>
      </c>
      <c r="DD6" s="52" t="e">
        <f t="shared" si="11"/>
        <v>#N/A</v>
      </c>
      <c r="DE6" s="52" t="e">
        <f t="shared" si="11"/>
        <v>#N/A</v>
      </c>
      <c r="DF6" s="52">
        <f t="shared" si="11"/>
        <v>55.7</v>
      </c>
      <c r="DG6" s="52" t="str">
        <f>IF(DG8="-","【-】","【"&amp;SUBSTITUTE(TEXT(DG8,"#,##0.0"),"-","△")&amp;"】")</f>
        <v>【55.6】</v>
      </c>
      <c r="DH6" s="52" t="e">
        <f>IF(DH8="-",NA(),DH8)</f>
        <v>#N/A</v>
      </c>
      <c r="DI6" s="52" t="e">
        <f t="shared" ref="DI6:DQ6" si="12">IF(DI8="-",NA(),DI8)</f>
        <v>#N/A</v>
      </c>
      <c r="DJ6" s="52" t="e">
        <f t="shared" si="12"/>
        <v>#N/A</v>
      </c>
      <c r="DK6" s="52" t="e">
        <f t="shared" si="12"/>
        <v>#N/A</v>
      </c>
      <c r="DL6" s="52">
        <f t="shared" si="12"/>
        <v>17.3</v>
      </c>
      <c r="DM6" s="52" t="e">
        <f t="shared" si="12"/>
        <v>#N/A</v>
      </c>
      <c r="DN6" s="52" t="e">
        <f t="shared" si="12"/>
        <v>#N/A</v>
      </c>
      <c r="DO6" s="52" t="e">
        <f t="shared" si="12"/>
        <v>#N/A</v>
      </c>
      <c r="DP6" s="52" t="e">
        <f t="shared" si="12"/>
        <v>#N/A</v>
      </c>
      <c r="DQ6" s="52">
        <f t="shared" si="12"/>
        <v>24.4</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67.8</v>
      </c>
      <c r="EC6" s="52" t="str">
        <f>IF(EC8="-","【-】","【"&amp;SUBSTITUTE(TEXT(EC8,"#,##0.0"),"-","△")&amp;"】")</f>
        <v>【63.0】</v>
      </c>
      <c r="ED6" s="52" t="e">
        <f>IF(ED8="-",NA(),ED8)</f>
        <v>#N/A</v>
      </c>
      <c r="EE6" s="52" t="e">
        <f t="shared" ref="EE6:EM6" si="14">IF(EE8="-",NA(),EE8)</f>
        <v>#N/A</v>
      </c>
      <c r="EF6" s="52" t="e">
        <f t="shared" si="14"/>
        <v>#N/A</v>
      </c>
      <c r="EG6" s="52" t="e">
        <f t="shared" si="14"/>
        <v>#N/A</v>
      </c>
      <c r="EH6" s="52">
        <f t="shared" si="14"/>
        <v>16.5</v>
      </c>
      <c r="EI6" s="52" t="e">
        <f t="shared" si="14"/>
        <v>#N/A</v>
      </c>
      <c r="EJ6" s="52" t="e">
        <f t="shared" si="14"/>
        <v>#N/A</v>
      </c>
      <c r="EK6" s="52" t="e">
        <f t="shared" si="14"/>
        <v>#N/A</v>
      </c>
      <c r="EL6" s="52" t="e">
        <f t="shared" si="14"/>
        <v>#N/A</v>
      </c>
      <c r="EM6" s="52">
        <f t="shared" si="14"/>
        <v>56.1</v>
      </c>
      <c r="EN6" s="52" t="str">
        <f>IF(EN8="-","【-】","【"&amp;SUBSTITUTE(TEXT(EN8,"#,##0.0"),"-","△")&amp;"】")</f>
        <v>【56.4】</v>
      </c>
      <c r="EO6" s="52" t="e">
        <f>IF(EO8="-",NA(),EO8)</f>
        <v>#N/A</v>
      </c>
      <c r="EP6" s="52" t="e">
        <f t="shared" ref="EP6:EX6" si="15">IF(EP8="-",NA(),EP8)</f>
        <v>#N/A</v>
      </c>
      <c r="EQ6" s="52" t="e">
        <f t="shared" si="15"/>
        <v>#N/A</v>
      </c>
      <c r="ER6" s="52" t="e">
        <f t="shared" si="15"/>
        <v>#N/A</v>
      </c>
      <c r="ES6" s="52">
        <f t="shared" si="15"/>
        <v>17</v>
      </c>
      <c r="ET6" s="52" t="e">
        <f t="shared" si="15"/>
        <v>#N/A</v>
      </c>
      <c r="EU6" s="52" t="e">
        <f t="shared" si="15"/>
        <v>#N/A</v>
      </c>
      <c r="EV6" s="52" t="e">
        <f t="shared" si="15"/>
        <v>#N/A</v>
      </c>
      <c r="EW6" s="52" t="e">
        <f t="shared" si="15"/>
        <v>#N/A</v>
      </c>
      <c r="EX6" s="52">
        <f t="shared" si="15"/>
        <v>69.7</v>
      </c>
      <c r="EY6" s="52" t="str">
        <f>IF(EY8="-","【-】","【"&amp;SUBSTITUTE(TEXT(EY8,"#,##0.0"),"-","△")&amp;"】")</f>
        <v>【70.7】</v>
      </c>
      <c r="EZ6" s="53" t="e">
        <f>IF(EZ8="-",NA(),EZ8)</f>
        <v>#N/A</v>
      </c>
      <c r="FA6" s="53" t="e">
        <f t="shared" ref="FA6:FI6" si="16">IF(FA8="-",NA(),FA8)</f>
        <v>#N/A</v>
      </c>
      <c r="FB6" s="53" t="e">
        <f t="shared" si="16"/>
        <v>#N/A</v>
      </c>
      <c r="FC6" s="53" t="e">
        <f t="shared" si="16"/>
        <v>#N/A</v>
      </c>
      <c r="FD6" s="53">
        <f t="shared" si="16"/>
        <v>7324740</v>
      </c>
      <c r="FE6" s="53" t="e">
        <f t="shared" si="16"/>
        <v>#N/A</v>
      </c>
      <c r="FF6" s="53" t="e">
        <f t="shared" si="16"/>
        <v>#N/A</v>
      </c>
      <c r="FG6" s="53" t="e">
        <f t="shared" si="16"/>
        <v>#N/A</v>
      </c>
      <c r="FH6" s="53" t="e">
        <f t="shared" si="16"/>
        <v>#N/A</v>
      </c>
      <c r="FI6" s="53">
        <f t="shared" si="16"/>
        <v>49693831</v>
      </c>
      <c r="FJ6" s="53" t="str">
        <f>IF(FJ8="-","【-】","【"&amp;SUBSTITUTE(TEXT(FJ8,"#,##0"),"-","△")&amp;"】")</f>
        <v>【49,963,977】</v>
      </c>
    </row>
    <row r="7" spans="1:166" s="54" customFormat="1" x14ac:dyDescent="0.15">
      <c r="A7" s="35" t="s">
        <v>163</v>
      </c>
      <c r="B7" s="50">
        <f t="shared" ref="B7:AH7" si="17">B8</f>
        <v>2022</v>
      </c>
      <c r="C7" s="50">
        <f t="shared" si="17"/>
        <v>137510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20</v>
      </c>
      <c r="R7" s="50" t="str">
        <f t="shared" si="17"/>
        <v>対象</v>
      </c>
      <c r="S7" s="50" t="str">
        <f t="shared" si="17"/>
        <v>透 訓 ガ</v>
      </c>
      <c r="T7" s="50" t="str">
        <f t="shared" si="17"/>
        <v>救 臨 災 地 輪</v>
      </c>
      <c r="U7" s="51" t="str">
        <f>U8</f>
        <v>-</v>
      </c>
      <c r="V7" s="51">
        <f>V8</f>
        <v>23480</v>
      </c>
      <c r="W7" s="50" t="str">
        <f>W8</f>
        <v>非該当</v>
      </c>
      <c r="X7" s="50" t="str">
        <f t="shared" si="17"/>
        <v>非該当</v>
      </c>
      <c r="Y7" s="50" t="str">
        <f t="shared" si="17"/>
        <v>７：１</v>
      </c>
      <c r="Z7" s="51">
        <f t="shared" si="17"/>
        <v>304</v>
      </c>
      <c r="AA7" s="51" t="str">
        <f t="shared" si="17"/>
        <v>-</v>
      </c>
      <c r="AB7" s="51" t="str">
        <f t="shared" si="17"/>
        <v>-</v>
      </c>
      <c r="AC7" s="51" t="str">
        <f t="shared" si="17"/>
        <v>-</v>
      </c>
      <c r="AD7" s="51" t="str">
        <f t="shared" si="17"/>
        <v>-</v>
      </c>
      <c r="AE7" s="51">
        <f t="shared" si="17"/>
        <v>304</v>
      </c>
      <c r="AF7" s="51">
        <f t="shared" si="17"/>
        <v>304</v>
      </c>
      <c r="AG7" s="51" t="str">
        <f t="shared" si="17"/>
        <v>-</v>
      </c>
      <c r="AH7" s="51">
        <f t="shared" si="17"/>
        <v>304</v>
      </c>
      <c r="AI7" s="52" t="str">
        <f>AI8</f>
        <v>-</v>
      </c>
      <c r="AJ7" s="52" t="str">
        <f t="shared" ref="AJ7:AR7" si="18">AJ8</f>
        <v>-</v>
      </c>
      <c r="AK7" s="52" t="str">
        <f t="shared" si="18"/>
        <v>-</v>
      </c>
      <c r="AL7" s="52" t="str">
        <f t="shared" si="18"/>
        <v>-</v>
      </c>
      <c r="AM7" s="52">
        <f t="shared" si="18"/>
        <v>122.5</v>
      </c>
      <c r="AN7" s="52" t="str">
        <f t="shared" si="18"/>
        <v>-</v>
      </c>
      <c r="AO7" s="52" t="str">
        <f t="shared" si="18"/>
        <v>-</v>
      </c>
      <c r="AP7" s="52" t="str">
        <f t="shared" si="18"/>
        <v>-</v>
      </c>
      <c r="AQ7" s="52" t="str">
        <f t="shared" si="18"/>
        <v>-</v>
      </c>
      <c r="AR7" s="52">
        <f t="shared" si="18"/>
        <v>104.8</v>
      </c>
      <c r="AS7" s="52"/>
      <c r="AT7" s="52" t="str">
        <f>AT8</f>
        <v>-</v>
      </c>
      <c r="AU7" s="52" t="str">
        <f t="shared" ref="AU7:BC7" si="19">AU8</f>
        <v>-</v>
      </c>
      <c r="AV7" s="52" t="str">
        <f t="shared" si="19"/>
        <v>-</v>
      </c>
      <c r="AW7" s="52" t="str">
        <f t="shared" si="19"/>
        <v>-</v>
      </c>
      <c r="AX7" s="52">
        <f t="shared" si="19"/>
        <v>80.5</v>
      </c>
      <c r="AY7" s="52" t="str">
        <f t="shared" si="19"/>
        <v>-</v>
      </c>
      <c r="AZ7" s="52" t="str">
        <f t="shared" si="19"/>
        <v>-</v>
      </c>
      <c r="BA7" s="52" t="str">
        <f t="shared" si="19"/>
        <v>-</v>
      </c>
      <c r="BB7" s="52" t="str">
        <f t="shared" si="19"/>
        <v>-</v>
      </c>
      <c r="BC7" s="52">
        <f t="shared" si="19"/>
        <v>86.6</v>
      </c>
      <c r="BD7" s="52"/>
      <c r="BE7" s="52" t="str">
        <f>BE8</f>
        <v>-</v>
      </c>
      <c r="BF7" s="52" t="str">
        <f t="shared" ref="BF7:BN7" si="20">BF8</f>
        <v>-</v>
      </c>
      <c r="BG7" s="52" t="str">
        <f t="shared" si="20"/>
        <v>-</v>
      </c>
      <c r="BH7" s="52" t="str">
        <f t="shared" si="20"/>
        <v>-</v>
      </c>
      <c r="BI7" s="52">
        <f t="shared" si="20"/>
        <v>73.599999999999994</v>
      </c>
      <c r="BJ7" s="52" t="str">
        <f t="shared" si="20"/>
        <v>-</v>
      </c>
      <c r="BK7" s="52" t="str">
        <f t="shared" si="20"/>
        <v>-</v>
      </c>
      <c r="BL7" s="52" t="str">
        <f t="shared" si="20"/>
        <v>-</v>
      </c>
      <c r="BM7" s="52" t="str">
        <f t="shared" si="20"/>
        <v>-</v>
      </c>
      <c r="BN7" s="52">
        <f t="shared" si="20"/>
        <v>84</v>
      </c>
      <c r="BO7" s="52"/>
      <c r="BP7" s="52" t="str">
        <f>BP8</f>
        <v>-</v>
      </c>
      <c r="BQ7" s="52" t="str">
        <f t="shared" ref="BQ7:BY7" si="21">BQ8</f>
        <v>-</v>
      </c>
      <c r="BR7" s="52" t="str">
        <f t="shared" si="21"/>
        <v>-</v>
      </c>
      <c r="BS7" s="52" t="str">
        <f t="shared" si="21"/>
        <v>-</v>
      </c>
      <c r="BT7" s="52">
        <f t="shared" si="21"/>
        <v>51.2</v>
      </c>
      <c r="BU7" s="52" t="str">
        <f t="shared" si="21"/>
        <v>-</v>
      </c>
      <c r="BV7" s="52" t="str">
        <f t="shared" si="21"/>
        <v>-</v>
      </c>
      <c r="BW7" s="52" t="str">
        <f t="shared" si="21"/>
        <v>-</v>
      </c>
      <c r="BX7" s="52" t="str">
        <f t="shared" si="21"/>
        <v>-</v>
      </c>
      <c r="BY7" s="52">
        <f t="shared" si="21"/>
        <v>66.599999999999994</v>
      </c>
      <c r="BZ7" s="52"/>
      <c r="CA7" s="53" t="str">
        <f>CA8</f>
        <v>-</v>
      </c>
      <c r="CB7" s="53" t="str">
        <f t="shared" ref="CB7:CJ7" si="22">CB8</f>
        <v>-</v>
      </c>
      <c r="CC7" s="53" t="str">
        <f t="shared" si="22"/>
        <v>-</v>
      </c>
      <c r="CD7" s="53" t="str">
        <f t="shared" si="22"/>
        <v>-</v>
      </c>
      <c r="CE7" s="53">
        <f t="shared" si="22"/>
        <v>73241</v>
      </c>
      <c r="CF7" s="53" t="str">
        <f t="shared" si="22"/>
        <v>-</v>
      </c>
      <c r="CG7" s="53" t="str">
        <f t="shared" si="22"/>
        <v>-</v>
      </c>
      <c r="CH7" s="53" t="str">
        <f t="shared" si="22"/>
        <v>-</v>
      </c>
      <c r="CI7" s="53" t="str">
        <f t="shared" si="22"/>
        <v>-</v>
      </c>
      <c r="CJ7" s="53">
        <f t="shared" si="22"/>
        <v>62697</v>
      </c>
      <c r="CK7" s="52"/>
      <c r="CL7" s="53" t="str">
        <f>CL8</f>
        <v>-</v>
      </c>
      <c r="CM7" s="53" t="str">
        <f t="shared" ref="CM7:CU7" si="23">CM8</f>
        <v>-</v>
      </c>
      <c r="CN7" s="53" t="str">
        <f t="shared" si="23"/>
        <v>-</v>
      </c>
      <c r="CO7" s="53" t="str">
        <f t="shared" si="23"/>
        <v>-</v>
      </c>
      <c r="CP7" s="53">
        <f t="shared" si="23"/>
        <v>18459</v>
      </c>
      <c r="CQ7" s="53" t="str">
        <f t="shared" si="23"/>
        <v>-</v>
      </c>
      <c r="CR7" s="53" t="str">
        <f t="shared" si="23"/>
        <v>-</v>
      </c>
      <c r="CS7" s="53" t="str">
        <f t="shared" si="23"/>
        <v>-</v>
      </c>
      <c r="CT7" s="53" t="str">
        <f t="shared" si="23"/>
        <v>-</v>
      </c>
      <c r="CU7" s="53">
        <f t="shared" si="23"/>
        <v>17279</v>
      </c>
      <c r="CV7" s="52"/>
      <c r="CW7" s="52" t="str">
        <f>CW8</f>
        <v>-</v>
      </c>
      <c r="CX7" s="52" t="str">
        <f t="shared" ref="CX7:DF7" si="24">CX8</f>
        <v>-</v>
      </c>
      <c r="CY7" s="52" t="str">
        <f t="shared" si="24"/>
        <v>-</v>
      </c>
      <c r="CZ7" s="52" t="str">
        <f t="shared" si="24"/>
        <v>-</v>
      </c>
      <c r="DA7" s="52">
        <f t="shared" si="24"/>
        <v>39.1</v>
      </c>
      <c r="DB7" s="52" t="str">
        <f t="shared" si="24"/>
        <v>-</v>
      </c>
      <c r="DC7" s="52" t="str">
        <f t="shared" si="24"/>
        <v>-</v>
      </c>
      <c r="DD7" s="52" t="str">
        <f t="shared" si="24"/>
        <v>-</v>
      </c>
      <c r="DE7" s="52" t="str">
        <f t="shared" si="24"/>
        <v>-</v>
      </c>
      <c r="DF7" s="52">
        <f t="shared" si="24"/>
        <v>55.7</v>
      </c>
      <c r="DG7" s="52"/>
      <c r="DH7" s="52" t="str">
        <f>DH8</f>
        <v>-</v>
      </c>
      <c r="DI7" s="52" t="str">
        <f t="shared" ref="DI7:DQ7" si="25">DI8</f>
        <v>-</v>
      </c>
      <c r="DJ7" s="52" t="str">
        <f t="shared" si="25"/>
        <v>-</v>
      </c>
      <c r="DK7" s="52" t="str">
        <f t="shared" si="25"/>
        <v>-</v>
      </c>
      <c r="DL7" s="52">
        <f t="shared" si="25"/>
        <v>17.3</v>
      </c>
      <c r="DM7" s="52" t="str">
        <f t="shared" si="25"/>
        <v>-</v>
      </c>
      <c r="DN7" s="52" t="str">
        <f t="shared" si="25"/>
        <v>-</v>
      </c>
      <c r="DO7" s="52" t="str">
        <f t="shared" si="25"/>
        <v>-</v>
      </c>
      <c r="DP7" s="52" t="str">
        <f t="shared" si="25"/>
        <v>-</v>
      </c>
      <c r="DQ7" s="52">
        <f t="shared" si="25"/>
        <v>24.4</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67.8</v>
      </c>
      <c r="EC7" s="52"/>
      <c r="ED7" s="52" t="str">
        <f>ED8</f>
        <v>-</v>
      </c>
      <c r="EE7" s="52" t="str">
        <f t="shared" ref="EE7:EM7" si="27">EE8</f>
        <v>-</v>
      </c>
      <c r="EF7" s="52" t="str">
        <f t="shared" si="27"/>
        <v>-</v>
      </c>
      <c r="EG7" s="52" t="str">
        <f t="shared" si="27"/>
        <v>-</v>
      </c>
      <c r="EH7" s="52">
        <f t="shared" si="27"/>
        <v>16.5</v>
      </c>
      <c r="EI7" s="52" t="str">
        <f t="shared" si="27"/>
        <v>-</v>
      </c>
      <c r="EJ7" s="52" t="str">
        <f t="shared" si="27"/>
        <v>-</v>
      </c>
      <c r="EK7" s="52" t="str">
        <f t="shared" si="27"/>
        <v>-</v>
      </c>
      <c r="EL7" s="52" t="str">
        <f t="shared" si="27"/>
        <v>-</v>
      </c>
      <c r="EM7" s="52">
        <f t="shared" si="27"/>
        <v>56.1</v>
      </c>
      <c r="EN7" s="52"/>
      <c r="EO7" s="52" t="str">
        <f>EO8</f>
        <v>-</v>
      </c>
      <c r="EP7" s="52" t="str">
        <f t="shared" ref="EP7:EX7" si="28">EP8</f>
        <v>-</v>
      </c>
      <c r="EQ7" s="52" t="str">
        <f t="shared" si="28"/>
        <v>-</v>
      </c>
      <c r="ER7" s="52" t="str">
        <f t="shared" si="28"/>
        <v>-</v>
      </c>
      <c r="ES7" s="52">
        <f t="shared" si="28"/>
        <v>17</v>
      </c>
      <c r="ET7" s="52" t="str">
        <f t="shared" si="28"/>
        <v>-</v>
      </c>
      <c r="EU7" s="52" t="str">
        <f t="shared" si="28"/>
        <v>-</v>
      </c>
      <c r="EV7" s="52" t="str">
        <f t="shared" si="28"/>
        <v>-</v>
      </c>
      <c r="EW7" s="52" t="str">
        <f t="shared" si="28"/>
        <v>-</v>
      </c>
      <c r="EX7" s="52">
        <f t="shared" si="28"/>
        <v>69.7</v>
      </c>
      <c r="EY7" s="52"/>
      <c r="EZ7" s="53" t="str">
        <f>EZ8</f>
        <v>-</v>
      </c>
      <c r="FA7" s="53" t="str">
        <f t="shared" ref="FA7:FI7" si="29">FA8</f>
        <v>-</v>
      </c>
      <c r="FB7" s="53" t="str">
        <f t="shared" si="29"/>
        <v>-</v>
      </c>
      <c r="FC7" s="53" t="str">
        <f t="shared" si="29"/>
        <v>-</v>
      </c>
      <c r="FD7" s="53">
        <f t="shared" si="29"/>
        <v>7324740</v>
      </c>
      <c r="FE7" s="53" t="str">
        <f t="shared" si="29"/>
        <v>-</v>
      </c>
      <c r="FF7" s="53" t="str">
        <f t="shared" si="29"/>
        <v>-</v>
      </c>
      <c r="FG7" s="53" t="str">
        <f t="shared" si="29"/>
        <v>-</v>
      </c>
      <c r="FH7" s="53" t="str">
        <f t="shared" si="29"/>
        <v>-</v>
      </c>
      <c r="FI7" s="53">
        <f t="shared" si="29"/>
        <v>49693831</v>
      </c>
      <c r="FJ7" s="53"/>
    </row>
    <row r="8" spans="1:166" s="54" customFormat="1" x14ac:dyDescent="0.15">
      <c r="A8" s="35"/>
      <c r="B8" s="55">
        <v>2022</v>
      </c>
      <c r="C8" s="55">
        <v>137510</v>
      </c>
      <c r="D8" s="55">
        <v>46</v>
      </c>
      <c r="E8" s="55">
        <v>6</v>
      </c>
      <c r="F8" s="55">
        <v>0</v>
      </c>
      <c r="G8" s="55">
        <v>2</v>
      </c>
      <c r="H8" s="55" t="s">
        <v>164</v>
      </c>
      <c r="I8" s="55" t="s">
        <v>165</v>
      </c>
      <c r="J8" s="55" t="s">
        <v>166</v>
      </c>
      <c r="K8" s="55" t="s">
        <v>167</v>
      </c>
      <c r="L8" s="55" t="s">
        <v>168</v>
      </c>
      <c r="M8" s="55" t="s">
        <v>169</v>
      </c>
      <c r="N8" s="55" t="s">
        <v>170</v>
      </c>
      <c r="O8" s="55" t="s">
        <v>171</v>
      </c>
      <c r="P8" s="55" t="s">
        <v>172</v>
      </c>
      <c r="Q8" s="56">
        <v>20</v>
      </c>
      <c r="R8" s="55" t="s">
        <v>173</v>
      </c>
      <c r="S8" s="55" t="s">
        <v>174</v>
      </c>
      <c r="T8" s="55" t="s">
        <v>175</v>
      </c>
      <c r="U8" s="56" t="s">
        <v>40</v>
      </c>
      <c r="V8" s="56">
        <v>23480</v>
      </c>
      <c r="W8" s="55" t="s">
        <v>176</v>
      </c>
      <c r="X8" s="55" t="s">
        <v>176</v>
      </c>
      <c r="Y8" s="57" t="s">
        <v>177</v>
      </c>
      <c r="Z8" s="56">
        <v>304</v>
      </c>
      <c r="AA8" s="56" t="s">
        <v>40</v>
      </c>
      <c r="AB8" s="56" t="s">
        <v>40</v>
      </c>
      <c r="AC8" s="56" t="s">
        <v>40</v>
      </c>
      <c r="AD8" s="56" t="s">
        <v>40</v>
      </c>
      <c r="AE8" s="56">
        <v>304</v>
      </c>
      <c r="AF8" s="56">
        <v>304</v>
      </c>
      <c r="AG8" s="56" t="s">
        <v>40</v>
      </c>
      <c r="AH8" s="56">
        <v>304</v>
      </c>
      <c r="AI8" s="58" t="s">
        <v>40</v>
      </c>
      <c r="AJ8" s="58" t="s">
        <v>40</v>
      </c>
      <c r="AK8" s="58" t="s">
        <v>40</v>
      </c>
      <c r="AL8" s="58" t="s">
        <v>40</v>
      </c>
      <c r="AM8" s="58">
        <v>122.5</v>
      </c>
      <c r="AN8" s="58" t="s">
        <v>40</v>
      </c>
      <c r="AO8" s="58" t="s">
        <v>40</v>
      </c>
      <c r="AP8" s="58" t="s">
        <v>40</v>
      </c>
      <c r="AQ8" s="58" t="s">
        <v>40</v>
      </c>
      <c r="AR8" s="58">
        <v>104.8</v>
      </c>
      <c r="AS8" s="58">
        <v>103.5</v>
      </c>
      <c r="AT8" s="58" t="s">
        <v>40</v>
      </c>
      <c r="AU8" s="58" t="s">
        <v>40</v>
      </c>
      <c r="AV8" s="58" t="s">
        <v>40</v>
      </c>
      <c r="AW8" s="58" t="s">
        <v>40</v>
      </c>
      <c r="AX8" s="58">
        <v>80.5</v>
      </c>
      <c r="AY8" s="58" t="s">
        <v>40</v>
      </c>
      <c r="AZ8" s="58" t="s">
        <v>40</v>
      </c>
      <c r="BA8" s="58" t="s">
        <v>40</v>
      </c>
      <c r="BB8" s="58" t="s">
        <v>40</v>
      </c>
      <c r="BC8" s="58">
        <v>86.6</v>
      </c>
      <c r="BD8" s="58">
        <v>86.4</v>
      </c>
      <c r="BE8" s="59" t="s">
        <v>40</v>
      </c>
      <c r="BF8" s="59" t="s">
        <v>40</v>
      </c>
      <c r="BG8" s="59" t="s">
        <v>40</v>
      </c>
      <c r="BH8" s="59" t="s">
        <v>40</v>
      </c>
      <c r="BI8" s="59">
        <v>73.599999999999994</v>
      </c>
      <c r="BJ8" s="59" t="s">
        <v>40</v>
      </c>
      <c r="BK8" s="59" t="s">
        <v>40</v>
      </c>
      <c r="BL8" s="59" t="s">
        <v>40</v>
      </c>
      <c r="BM8" s="59" t="s">
        <v>40</v>
      </c>
      <c r="BN8" s="59">
        <v>84</v>
      </c>
      <c r="BO8" s="59">
        <v>83.7</v>
      </c>
      <c r="BP8" s="58" t="s">
        <v>40</v>
      </c>
      <c r="BQ8" s="58" t="s">
        <v>40</v>
      </c>
      <c r="BR8" s="58" t="s">
        <v>40</v>
      </c>
      <c r="BS8" s="58" t="s">
        <v>40</v>
      </c>
      <c r="BT8" s="58">
        <v>51.2</v>
      </c>
      <c r="BU8" s="58" t="s">
        <v>40</v>
      </c>
      <c r="BV8" s="58" t="s">
        <v>40</v>
      </c>
      <c r="BW8" s="58" t="s">
        <v>40</v>
      </c>
      <c r="BX8" s="58" t="s">
        <v>40</v>
      </c>
      <c r="BY8" s="58">
        <v>66.599999999999994</v>
      </c>
      <c r="BZ8" s="58">
        <v>66.8</v>
      </c>
      <c r="CA8" s="59" t="s">
        <v>40</v>
      </c>
      <c r="CB8" s="59" t="s">
        <v>40</v>
      </c>
      <c r="CC8" s="59" t="s">
        <v>40</v>
      </c>
      <c r="CD8" s="59" t="s">
        <v>40</v>
      </c>
      <c r="CE8" s="59">
        <v>73241</v>
      </c>
      <c r="CF8" s="59" t="s">
        <v>40</v>
      </c>
      <c r="CG8" s="59" t="s">
        <v>40</v>
      </c>
      <c r="CH8" s="59" t="s">
        <v>40</v>
      </c>
      <c r="CI8" s="59" t="s">
        <v>40</v>
      </c>
      <c r="CJ8" s="59">
        <v>62697</v>
      </c>
      <c r="CK8" s="58">
        <v>61837</v>
      </c>
      <c r="CL8" s="59" t="s">
        <v>40</v>
      </c>
      <c r="CM8" s="59" t="s">
        <v>40</v>
      </c>
      <c r="CN8" s="59" t="s">
        <v>40</v>
      </c>
      <c r="CO8" s="59" t="s">
        <v>40</v>
      </c>
      <c r="CP8" s="59">
        <v>18459</v>
      </c>
      <c r="CQ8" s="59" t="s">
        <v>40</v>
      </c>
      <c r="CR8" s="59" t="s">
        <v>40</v>
      </c>
      <c r="CS8" s="59" t="s">
        <v>40</v>
      </c>
      <c r="CT8" s="59" t="s">
        <v>40</v>
      </c>
      <c r="CU8" s="59">
        <v>17279</v>
      </c>
      <c r="CV8" s="58">
        <v>17600</v>
      </c>
      <c r="CW8" s="59" t="s">
        <v>40</v>
      </c>
      <c r="CX8" s="59" t="s">
        <v>40</v>
      </c>
      <c r="CY8" s="59" t="s">
        <v>40</v>
      </c>
      <c r="CZ8" s="59" t="s">
        <v>40</v>
      </c>
      <c r="DA8" s="59">
        <v>39.1</v>
      </c>
      <c r="DB8" s="59" t="s">
        <v>40</v>
      </c>
      <c r="DC8" s="59" t="s">
        <v>40</v>
      </c>
      <c r="DD8" s="59" t="s">
        <v>40</v>
      </c>
      <c r="DE8" s="59" t="s">
        <v>40</v>
      </c>
      <c r="DF8" s="59">
        <v>55.7</v>
      </c>
      <c r="DG8" s="59">
        <v>55.6</v>
      </c>
      <c r="DH8" s="59" t="s">
        <v>40</v>
      </c>
      <c r="DI8" s="59" t="s">
        <v>40</v>
      </c>
      <c r="DJ8" s="59" t="s">
        <v>40</v>
      </c>
      <c r="DK8" s="59" t="s">
        <v>40</v>
      </c>
      <c r="DL8" s="59">
        <v>17.3</v>
      </c>
      <c r="DM8" s="59" t="s">
        <v>40</v>
      </c>
      <c r="DN8" s="59" t="s">
        <v>40</v>
      </c>
      <c r="DO8" s="59" t="s">
        <v>40</v>
      </c>
      <c r="DP8" s="59" t="s">
        <v>40</v>
      </c>
      <c r="DQ8" s="59">
        <v>24.4</v>
      </c>
      <c r="DR8" s="59">
        <v>25.1</v>
      </c>
      <c r="DS8" s="59" t="s">
        <v>40</v>
      </c>
      <c r="DT8" s="59" t="s">
        <v>40</v>
      </c>
      <c r="DU8" s="59" t="s">
        <v>40</v>
      </c>
      <c r="DV8" s="59" t="s">
        <v>40</v>
      </c>
      <c r="DW8" s="59">
        <v>0</v>
      </c>
      <c r="DX8" s="59" t="s">
        <v>40</v>
      </c>
      <c r="DY8" s="59" t="s">
        <v>40</v>
      </c>
      <c r="DZ8" s="59" t="s">
        <v>40</v>
      </c>
      <c r="EA8" s="59" t="s">
        <v>40</v>
      </c>
      <c r="EB8" s="59">
        <v>67.8</v>
      </c>
      <c r="EC8" s="59">
        <v>63</v>
      </c>
      <c r="ED8" s="58" t="s">
        <v>40</v>
      </c>
      <c r="EE8" s="58" t="s">
        <v>40</v>
      </c>
      <c r="EF8" s="58" t="s">
        <v>40</v>
      </c>
      <c r="EG8" s="58" t="s">
        <v>40</v>
      </c>
      <c r="EH8" s="58">
        <v>16.5</v>
      </c>
      <c r="EI8" s="58" t="s">
        <v>40</v>
      </c>
      <c r="EJ8" s="58" t="s">
        <v>40</v>
      </c>
      <c r="EK8" s="58" t="s">
        <v>40</v>
      </c>
      <c r="EL8" s="58" t="s">
        <v>40</v>
      </c>
      <c r="EM8" s="58">
        <v>56.1</v>
      </c>
      <c r="EN8" s="58">
        <v>56.4</v>
      </c>
      <c r="EO8" s="58" t="s">
        <v>40</v>
      </c>
      <c r="EP8" s="58" t="s">
        <v>40</v>
      </c>
      <c r="EQ8" s="58" t="s">
        <v>40</v>
      </c>
      <c r="ER8" s="58" t="s">
        <v>40</v>
      </c>
      <c r="ES8" s="58">
        <v>17</v>
      </c>
      <c r="ET8" s="58" t="s">
        <v>40</v>
      </c>
      <c r="EU8" s="58" t="s">
        <v>40</v>
      </c>
      <c r="EV8" s="58" t="s">
        <v>40</v>
      </c>
      <c r="EW8" s="58" t="s">
        <v>40</v>
      </c>
      <c r="EX8" s="58">
        <v>69.7</v>
      </c>
      <c r="EY8" s="58">
        <v>70.7</v>
      </c>
      <c r="EZ8" s="59" t="s">
        <v>40</v>
      </c>
      <c r="FA8" s="59" t="s">
        <v>40</v>
      </c>
      <c r="FB8" s="59" t="s">
        <v>40</v>
      </c>
      <c r="FC8" s="59" t="s">
        <v>40</v>
      </c>
      <c r="FD8" s="59">
        <v>7324740</v>
      </c>
      <c r="FE8" s="59" t="s">
        <v>40</v>
      </c>
      <c r="FF8" s="59" t="s">
        <v>40</v>
      </c>
      <c r="FG8" s="59" t="s">
        <v>40</v>
      </c>
      <c r="FH8" s="59" t="s">
        <v>40</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2023-12-20T05:06:20Z</dcterms:created>
  <dcterms:modified xsi:type="dcterms:W3CDTF">2024-02-13T02:49:53Z</dcterms:modified>
  <cp:category/>
</cp:coreProperties>
</file>