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1_都道府県\"/>
    </mc:Choice>
  </mc:AlternateContent>
  <xr:revisionPtr revIDLastSave="0" documentId="13_ncr:1_{992283A5-DA21-41E1-85A6-B304C5DC765C}" xr6:coauthVersionLast="36" xr6:coauthVersionMax="36" xr10:uidLastSave="{00000000-0000-0000-0000-000000000000}"/>
  <workbookProtection workbookAlgorithmName="SHA-512" workbookHashValue="SaT/mkuCc7t6I9aClTGhnuPTksIxBGHQGO0b7/BWCqXGua3U/s8nurdXKPhBDLU23+No0nx1SNWUkP/1SoE6SQ==" workbookSaltValue="YY9Wm5QmOQdMyyLYJD0WCg=="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W10" i="4"/>
  <c r="B10" i="4"/>
  <c r="BB8" i="4"/>
  <c r="AT8" i="4"/>
  <c r="W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<sst xmlns="http://schemas.openxmlformats.org/spreadsheetml/2006/main" count="228" uniqueCount="114">
  <si>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</si>
  <si>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</si>
  <si>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</si>
  <si>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</si>
  <si>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</si>
  <si>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</si>
  <si>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</si>
  <si>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</si>
  <si>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</si>
  <si>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</si>
  <si>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</si>
  <si>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</si>
  <si>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</si>
  <si>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</si>
  <si>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</si>
  <si>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</si>
  <si>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</si>
  <si>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</si>
  <si>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</si>
  <si>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</si>
  <si>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</si>
  <si>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</si>
  <si>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</si>
  <si>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</si>
  <si>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</si>
  <si>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</si>
  <si>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</si>
  <si>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</si>
  <si>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</si>
  <si>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</si>
  <si>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</si>
  <si>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</si>
  <si>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</si>
  <si>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</si>
  <si>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</si>
  <si>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</si>
  <si>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</si>
  <si>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</si>
  <si>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</si>
  <si>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</si>
  <si>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</si>
  <si>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</si>
  <si>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</si>
  <si>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</si>
  <si>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</si>
  <si>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</si>
  <si>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</si>
  <si>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</si>
  <si>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</si>
  <si>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</si>
  <si>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</si>
  <si>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</si>
  <si>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</si>
  <si>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</si>
  <si>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</si>
  <si>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</si>
  <si>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</si>
  <si>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</si>
  <si>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</si>
  <si>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</si>
  <si>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</si>
  <si>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</si>
  <si>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</si>
  <si>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</si>
  <si>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</si>
  <si>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</si>
  <si>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</si>
  <si>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</si>
  <si>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</si>
  <si>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</si>
  <si>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</si>
  <si>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</si>
  <si>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</si>
  <si>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</si>
  <si>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</si>
  <si>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</si>
  <si>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</si>
  <si>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</si>
  <si>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</si>
  <si>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</si>
  <si>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</si>
  <si>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</si>
  <si>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</si>
  <si>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</si>
  <si>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</si>
  <si>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</si>
  <si>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</si>
  <si>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</si>
  <si>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</si>
  <si>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</si>
  <si>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</si>
  <si>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</si>
  <si>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</si>
  <si>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</si>
  <si>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</si>
  <si>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</si>
  <si>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</si>
  <si>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</si>
  <si>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</si>
  <si>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</si>
  <si>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</si>
  <si>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</si>
  <si>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</si>
  <si>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</si>
  <si>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</si>
  <si>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</si>
  <si>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</si>
  <si>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</si>
  <si>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</si>
  <si>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</si>
  <si>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</si>
  <si>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「①有形固定資産減価償却率」及び「②管路経年化率」は、類似団体と同様に上昇傾向にある中で、平均値を上回っています。
　この要因は、我が国最初の広域水道として昭和８年に発足して以降、市町村の施設の移管を受けながら給水区域を拡大してきた経緯があり、近年まで、これらの地域の安定供給を図るために管路整備を優先して行ってきたことによるものです。
　管路の更新については、現在、送水管や配水本管などの基幹管路や、災害拠点病院などの重要給水施設への供給管路などから重点的・優先的に実施しているところです。
　また、「③管路更新率」は、令和５年度時点で年間管路更新率１％を目標として段階的に引き上げているところであり、現経営計画における令和４年度の目標（0.88%）を上回っています。</t>
    <phoneticPr fontId="4"/>
  </si>
  <si>
    <t>　県営水道の給水区域は、12市６町の広範囲に及び、効率性が発揮しにくい中において、経営の健全性の確保に努めているところです。
　今後は、人口減少等に伴い水需要が減少する一方で、水道施設の老朽化や激甚化・頻発化する自然災害への対応を着実かつ迅速に図る必要があるなど、経営環境は一段と厳しさを増すことが見込まれます。
　現在、令和元年度に策定した「神奈川県営水道事業経営計画」に基づき、水道施設の維持更新や災害対策等に計画的に取り組んでおり、今後も、コロナ禍などによる計画策定時からの変化に対しても的確かつ臨機応変に対応していきます。</t>
    <phoneticPr fontId="4"/>
  </si>
  <si>
    <t>　「①経常収支比率」は、100％を上回りましたが、類似団体の平均値を下回っています。
　「②累積欠損金比率」は、単年度収支が黒字のため０％を継続しました。
　「③流動比率」は、類似団体の平均値を下回っています。前年度までから一転して100％を下回ったことから、短期的な債務に対する支払能力を高めるための経営改善を図っていく必要があります。
　「④企業債残高対給水収益比率」は、健全経営に向け企業債残高逓減に取り組んできた結果、類似団体の平均値を下回っています。
　「⑤料金回収率」は、類似団体の平均値より低い率となっています。これは、給水費用を給水収益だけでなく、水道利用加入金等の付帯収益により補う収入構造にあることによるものです。
　「⑥給水原価」は、年間有収水量の減少及び物価・人件費の高騰を背景とした費用の増加により原価が上昇し、類似団体の平均をやや上回りました。
　「⑦施設利用率」は、類似団体の平均値よりやや低いものの、全国平均と同程度となっています。
 　｢⑧有収率｣は、類似団体と概ね同水準となっています。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</si>
</sst>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0.78</c:v>
                </c:pt>
                <c:pt idx="1">
                  <c:v>0.73</c:v>
                </c:pt>
                <c:pt idx="2">
                  <c:v>0.8</c:v>
                </c:pt>
                <c:pt idx="3">
                  <c:v>0.84</c:v>
                </c:pt>
                <c:pt idx="4">
                  <c:v>0.91</c:v>
                </c:pt>
              </c:numCache>
            </c:numRef>
          </c:val>
          <c:extLst>
            <c:ext xmlns:c16="http://schemas.microsoft.com/office/drawing/2014/chart" uri="{C3380CC4-5D6E-409C-BE32-E72D297353CC}">
              <c16:uniqueId val="{00000000-6104-42AF-BA96-C7CCD80EB6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6104-42AF-BA96-C7CCD80EB6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112.8</c:v>
                </c:pt>
                <c:pt idx="1">
                  <c:v>110.15</c:v>
                </c:pt>
                <c:pt idx="2">
                  <c:v>106.45</c:v>
                </c:pt>
                <c:pt idx="3">
                  <c:v>108.33</c:v>
                </c:pt>
                <c:pt idx="4">
                  <c:v>103.57</c:v>
                </c:pt>
              </c:numCache>
            </c:numRef>
          </c:val>
          <c:extLst>
            <c:ext xmlns:c16="http://schemas.microsoft.com/office/drawing/2014/chart" uri="{C3380CC4-5D6E-409C-BE32-E72D297353CC}">
              <c16:uniqueId val="{00000000-CCA5-473F-8C40-62D25716E4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CCA5-473F-8C40-62D25716E4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54.29</c:v>
                </c:pt>
                <c:pt idx="1">
                  <c:v>54.67</c:v>
                </c:pt>
                <c:pt idx="2">
                  <c:v>55.19</c:v>
                </c:pt>
                <c:pt idx="3">
                  <c:v>55.5</c:v>
                </c:pt>
                <c:pt idx="4">
                  <c:v>55.9</c:v>
                </c:pt>
              </c:numCache>
            </c:numRef>
          </c:val>
          <c:extLst>
            <c:ext xmlns:c16="http://schemas.microsoft.com/office/drawing/2014/chart" uri="{C3380CC4-5D6E-409C-BE32-E72D297353CC}">
              <c16:uniqueId val="{00000000-4401-488F-90F9-BFF245E1F2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4401-488F-90F9-BFF245E1F2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26.32</c:v>
                </c:pt>
                <c:pt idx="1">
                  <c:v>27.82</c:v>
                </c:pt>
                <c:pt idx="2">
                  <c:v>29</c:v>
                </c:pt>
                <c:pt idx="3">
                  <c:v>29.81</c:v>
                </c:pt>
                <c:pt idx="4">
                  <c:v>30.67</c:v>
                </c:pt>
              </c:numCache>
            </c:numRef>
          </c:val>
          <c:extLst>
            <c:ext xmlns:c16="http://schemas.microsoft.com/office/drawing/2014/chart" uri="{C3380CC4-5D6E-409C-BE32-E72D297353CC}">
              <c16:uniqueId val="{00000000-B621-4AA5-9D53-FEEB2EB081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B621-4AA5-9D53-FEEB2EB081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5-4763-B334-77F83584D9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35-4763-B334-77F83584D9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111.97</c:v>
                </c:pt>
                <c:pt idx="1">
                  <c:v>114.95</c:v>
                </c:pt>
                <c:pt idx="2">
                  <c:v>114.27</c:v>
                </c:pt>
                <c:pt idx="3">
                  <c:v>120.34</c:v>
                </c:pt>
                <c:pt idx="4">
                  <c:v>99.8</c:v>
                </c:pt>
              </c:numCache>
            </c:numRef>
          </c:val>
          <c:extLst>
            <c:ext xmlns:c16="http://schemas.microsoft.com/office/drawing/2014/chart" uri="{C3380CC4-5D6E-409C-BE32-E72D297353CC}">
              <c16:uniqueId val="{00000000-3005-4DD9-9C94-1FE873BF6E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3005-4DD9-9C94-1FE873BF6E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226.05</c:v>
                </c:pt>
                <c:pt idx="1">
                  <c:v>224.71</c:v>
                </c:pt>
                <c:pt idx="2">
                  <c:v>224.3</c:v>
                </c:pt>
                <c:pt idx="3">
                  <c:v>216.21</c:v>
                </c:pt>
                <c:pt idx="4">
                  <c:v>217.37</c:v>
                </c:pt>
              </c:numCache>
            </c:numRef>
          </c:val>
          <c:extLst>
            <c:ext xmlns:c16="http://schemas.microsoft.com/office/drawing/2014/chart" uri="{C3380CC4-5D6E-409C-BE32-E72D297353CC}">
              <c16:uniqueId val="{00000000-A9BB-44F7-8938-FBAC269DE8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A9BB-44F7-8938-FBAC269DE8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102.8</c:v>
                </c:pt>
                <c:pt idx="1">
                  <c:v>100.91</c:v>
                </c:pt>
                <c:pt idx="2">
                  <c:v>97.36</c:v>
                </c:pt>
                <c:pt idx="3">
                  <c:v>99.29</c:v>
                </c:pt>
                <c:pt idx="4">
                  <c:v>93.96</c:v>
                </c:pt>
              </c:numCache>
            </c:numRef>
          </c:val>
          <c:extLst>
            <c:ext xmlns:c16="http://schemas.microsoft.com/office/drawing/2014/chart" uri="{C3380CC4-5D6E-409C-BE32-E72D297353CC}">
              <c16:uniqueId val="{00000000-CFF6-40A6-90F0-7A0F29B943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CFF6-40A6-90F0-7A0F29B943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153.03</c:v>
                </c:pt>
                <c:pt idx="1">
                  <c:v>155.21</c:v>
                </c:pt>
                <c:pt idx="2">
                  <c:v>152.03</c:v>
                </c:pt>
                <c:pt idx="3">
                  <c:v>154.08000000000001</c:v>
                </c:pt>
                <c:pt idx="4">
                  <c:v>163.31</c:v>
                </c:pt>
              </c:numCache>
            </c:numRef>
          </c:val>
          <c:extLst>
            <c:ext xmlns:c16="http://schemas.microsoft.com/office/drawing/2014/chart" uri="{C3380CC4-5D6E-409C-BE32-E72D297353CC}">
              <c16:uniqueId val="{00000000-9403-41E5-AAE4-3909EF8B53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9403-41E5-AAE4-3909EF8B53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60.6</c:v>
                </c:pt>
                <c:pt idx="1">
                  <c:v>59.9</c:v>
                </c:pt>
                <c:pt idx="2">
                  <c:v>61.17</c:v>
                </c:pt>
                <c:pt idx="3">
                  <c:v>60.88</c:v>
                </c:pt>
                <c:pt idx="4">
                  <c:v>60.3</c:v>
                </c:pt>
              </c:numCache>
            </c:numRef>
          </c:val>
          <c:extLst>
            <c:ext xmlns:c16="http://schemas.microsoft.com/office/drawing/2014/chart" uri="{C3380CC4-5D6E-409C-BE32-E72D297353CC}">
              <c16:uniqueId val="{00000000-365A-4ADE-A9A6-94E5B83557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365A-4ADE-A9A6-94E5B83557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91.01</c:v>
                </c:pt>
                <c:pt idx="1">
                  <c:v>91.37</c:v>
                </c:pt>
                <c:pt idx="2">
                  <c:v>91.64</c:v>
                </c:pt>
                <c:pt idx="3">
                  <c:v>91.61</c:v>
                </c:pt>
                <c:pt idx="4">
                  <c:v>91.34</c:v>
                </c:pt>
              </c:numCache>
            </c:numRef>
          </c:val>
          <c:extLst>
            <c:ext xmlns:c16="http://schemas.microsoft.com/office/drawing/2014/chart" uri="{C3380CC4-5D6E-409C-BE32-E72D297353CC}">
              <c16:uniqueId val="{00000000-26C0-46A5-994A-DFC3DB67BF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26C0-46A5-994A-DFC3DB67BF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43" zoomScaleNormal="100" workbookViewId="0">
      <selection activeCell="Q16" sqref="Q1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神奈川県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9212003</v>
      </c>
      <c r="AM8" s="66"/>
      <c r="AN8" s="66"/>
      <c r="AO8" s="66"/>
      <c r="AP8" s="66"/>
      <c r="AQ8" s="66"/>
      <c r="AR8" s="66"/>
      <c r="AS8" s="66"/>
      <c r="AT8" s="37">
        <f>データ!$S$6</f>
        <v>2416.3200000000002</v>
      </c>
      <c r="AU8" s="38"/>
      <c r="AV8" s="38"/>
      <c r="AW8" s="38"/>
      <c r="AX8" s="38"/>
      <c r="AY8" s="38"/>
      <c r="AZ8" s="38"/>
      <c r="BA8" s="38"/>
      <c r="BB8" s="55">
        <f>データ!$T$6</f>
        <v>3812.41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59.31</v>
      </c>
      <c r="J10" s="38"/>
      <c r="K10" s="38"/>
      <c r="L10" s="38"/>
      <c r="M10" s="38"/>
      <c r="N10" s="38"/>
      <c r="O10" s="65"/>
      <c r="P10" s="55">
        <f>データ!$P$6</f>
        <v>92.95</v>
      </c>
      <c r="Q10" s="55"/>
      <c r="R10" s="55"/>
      <c r="S10" s="55"/>
      <c r="T10" s="55"/>
      <c r="U10" s="55"/>
      <c r="V10" s="55"/>
      <c r="W10" s="66">
        <f>データ!$Q$6</f>
        <v>2509</v>
      </c>
      <c r="X10" s="66"/>
      <c r="Y10" s="66"/>
      <c r="Z10" s="66"/>
      <c r="AA10" s="66"/>
      <c r="AB10" s="66"/>
      <c r="AC10" s="66"/>
      <c r="AD10" s="2"/>
      <c r="AE10" s="2"/>
      <c r="AF10" s="2"/>
      <c r="AG10" s="2"/>
      <c r="AH10" s="2"/>
      <c r="AI10" s="2"/>
      <c r="AJ10" s="2"/>
      <c r="AK10" s="2"/>
      <c r="AL10" s="66">
        <f>データ!$U$6</f>
        <v>2848989</v>
      </c>
      <c r="AM10" s="66"/>
      <c r="AN10" s="66"/>
      <c r="AO10" s="66"/>
      <c r="AP10" s="66"/>
      <c r="AQ10" s="66"/>
      <c r="AR10" s="66"/>
      <c r="AS10" s="66"/>
      <c r="AT10" s="37">
        <f>データ!$V$6</f>
        <v>808.42</v>
      </c>
      <c r="AU10" s="38"/>
      <c r="AV10" s="38"/>
      <c r="AW10" s="38"/>
      <c r="AX10" s="38"/>
      <c r="AY10" s="38"/>
      <c r="AZ10" s="38"/>
      <c r="BA10" s="38"/>
      <c r="BB10" s="55">
        <f>データ!$W$6</f>
        <v>3524.14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0w71sliGJAeYrm1bd3UizV0fdgqietO3Uv9jdDWIIfnDfi83iBjs+fVUdg4vrLC7+IIkXbz7FCrqurzU9hpsg==" saltValue="jZ5lecgpYe/g7WsF0BoC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140007</v>
      </c>
      <c r="D6" s="20">
        <f t="shared" si="3"/>
        <v>46</v>
      </c>
      <c r="E6" s="20">
        <f t="shared" si="3"/>
        <v>1</v>
      </c>
      <c r="F6" s="20">
        <f t="shared" si="3"/>
        <v>0</v>
      </c>
      <c r="G6" s="20">
        <f t="shared" si="3"/>
        <v>1</v>
      </c>
      <c r="H6" s="20" t="str">
        <f t="shared" si="3"/>
        <v>神奈川県</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59.31</v>
      </c>
      <c r="P6" s="21">
        <f t="shared" si="3"/>
        <v>92.95</v>
      </c>
      <c r="Q6" s="21">
        <f t="shared" si="3"/>
        <v>2509</v>
      </c>
      <c r="R6" s="21">
        <f t="shared" si="3"/>
        <v>9212003</v>
      </c>
      <c r="S6" s="21">
        <f t="shared" si="3"/>
        <v>2416.3200000000002</v>
      </c>
      <c r="T6" s="21">
        <f t="shared" si="3"/>
        <v>3812.41</v>
      </c>
      <c r="U6" s="21">
        <f t="shared" si="3"/>
        <v>2848989</v>
      </c>
      <c r="V6" s="21">
        <f t="shared" si="3"/>
        <v>808.42</v>
      </c>
      <c r="W6" s="21">
        <f t="shared" si="3"/>
        <v>3524.14</v>
      </c>
      <c r="X6" s="22">
        <f>IF(X7="",NA(),X7)</f>
        <v>112.8</v>
      </c>
      <c r="Y6" s="22">
        <f t="shared" ref="Y6:AG6" si="4">IF(Y7="",NA(),Y7)</f>
        <v>110.15</v>
      </c>
      <c r="Z6" s="22">
        <f t="shared" si="4"/>
        <v>106.45</v>
      </c>
      <c r="AA6" s="22">
        <f t="shared" si="4"/>
        <v>108.33</v>
      </c>
      <c r="AB6" s="22">
        <f t="shared" si="4"/>
        <v>103.57</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111.97</v>
      </c>
      <c r="AU6" s="22">
        <f t="shared" ref="AU6:BC6" si="6">IF(AU7="",NA(),AU7)</f>
        <v>114.95</v>
      </c>
      <c r="AV6" s="22">
        <f t="shared" si="6"/>
        <v>114.27</v>
      </c>
      <c r="AW6" s="22">
        <f t="shared" si="6"/>
        <v>120.34</v>
      </c>
      <c r="AX6" s="22">
        <f t="shared" si="6"/>
        <v>99.8</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226.05</v>
      </c>
      <c r="BF6" s="22">
        <f t="shared" ref="BF6:BN6" si="7">IF(BF7="",NA(),BF7)</f>
        <v>224.71</v>
      </c>
      <c r="BG6" s="22">
        <f t="shared" si="7"/>
        <v>224.3</v>
      </c>
      <c r="BH6" s="22">
        <f t="shared" si="7"/>
        <v>216.21</v>
      </c>
      <c r="BI6" s="22">
        <f t="shared" si="7"/>
        <v>217.37</v>
      </c>
      <c r="BJ6" s="22">
        <f t="shared" si="7"/>
        <v>255.12</v>
      </c>
      <c r="BK6" s="22">
        <f t="shared" si="7"/>
        <v>254.19</v>
      </c>
      <c r="BL6" s="22">
        <f t="shared" si="7"/>
        <v>259.56</v>
      </c>
      <c r="BM6" s="22">
        <f t="shared" si="7"/>
        <v>248.92</v>
      </c>
      <c r="BN6" s="22">
        <f t="shared" si="7"/>
        <v>251.26</v>
      </c>
      <c r="BO6" s="21" t="str">
        <f>IF(BO7="","",IF(BO7="-","【-】","【"&amp;SUBSTITUTE(TEXT(BO7,"#,##0.00"),"-","△")&amp;"】"))</f>
        <v>【268.07】</v>
      </c>
      <c r="BP6" s="22">
        <f>IF(BP7="",NA(),BP7)</f>
        <v>102.8</v>
      </c>
      <c r="BQ6" s="22">
        <f t="shared" ref="BQ6:BY6" si="8">IF(BQ7="",NA(),BQ7)</f>
        <v>100.91</v>
      </c>
      <c r="BR6" s="22">
        <f t="shared" si="8"/>
        <v>97.36</v>
      </c>
      <c r="BS6" s="22">
        <f t="shared" si="8"/>
        <v>99.29</v>
      </c>
      <c r="BT6" s="22">
        <f t="shared" si="8"/>
        <v>93.96</v>
      </c>
      <c r="BU6" s="22">
        <f t="shared" si="8"/>
        <v>109.12</v>
      </c>
      <c r="BV6" s="22">
        <f t="shared" si="8"/>
        <v>107.42</v>
      </c>
      <c r="BW6" s="22">
        <f t="shared" si="8"/>
        <v>105.07</v>
      </c>
      <c r="BX6" s="22">
        <f t="shared" si="8"/>
        <v>107.54</v>
      </c>
      <c r="BY6" s="22">
        <f t="shared" si="8"/>
        <v>101.93</v>
      </c>
      <c r="BZ6" s="21" t="str">
        <f>IF(BZ7="","",IF(BZ7="-","【-】","【"&amp;SUBSTITUTE(TEXT(BZ7,"#,##0.00"),"-","△")&amp;"】"))</f>
        <v>【97.47】</v>
      </c>
      <c r="CA6" s="22">
        <f>IF(CA7="",NA(),CA7)</f>
        <v>153.03</v>
      </c>
      <c r="CB6" s="22">
        <f t="shared" ref="CB6:CJ6" si="9">IF(CB7="",NA(),CB7)</f>
        <v>155.21</v>
      </c>
      <c r="CC6" s="22">
        <f t="shared" si="9"/>
        <v>152.03</v>
      </c>
      <c r="CD6" s="22">
        <f t="shared" si="9"/>
        <v>154.08000000000001</v>
      </c>
      <c r="CE6" s="22">
        <f t="shared" si="9"/>
        <v>163.31</v>
      </c>
      <c r="CF6" s="22">
        <f t="shared" si="9"/>
        <v>153.88</v>
      </c>
      <c r="CG6" s="22">
        <f t="shared" si="9"/>
        <v>157.19</v>
      </c>
      <c r="CH6" s="22">
        <f t="shared" si="9"/>
        <v>153.71</v>
      </c>
      <c r="CI6" s="22">
        <f t="shared" si="9"/>
        <v>155.9</v>
      </c>
      <c r="CJ6" s="22">
        <f t="shared" si="9"/>
        <v>162.47</v>
      </c>
      <c r="CK6" s="21" t="str">
        <f>IF(CK7="","",IF(CK7="-","【-】","【"&amp;SUBSTITUTE(TEXT(CK7,"#,##0.00"),"-","△")&amp;"】"))</f>
        <v>【174.75】</v>
      </c>
      <c r="CL6" s="22">
        <f>IF(CL7="",NA(),CL7)</f>
        <v>60.6</v>
      </c>
      <c r="CM6" s="22">
        <f t="shared" ref="CM6:CU6" si="10">IF(CM7="",NA(),CM7)</f>
        <v>59.9</v>
      </c>
      <c r="CN6" s="22">
        <f t="shared" si="10"/>
        <v>61.17</v>
      </c>
      <c r="CO6" s="22">
        <f t="shared" si="10"/>
        <v>60.88</v>
      </c>
      <c r="CP6" s="22">
        <f t="shared" si="10"/>
        <v>60.3</v>
      </c>
      <c r="CQ6" s="22">
        <f t="shared" si="10"/>
        <v>63.53</v>
      </c>
      <c r="CR6" s="22">
        <f t="shared" si="10"/>
        <v>63.16</v>
      </c>
      <c r="CS6" s="22">
        <f t="shared" si="10"/>
        <v>64.41</v>
      </c>
      <c r="CT6" s="22">
        <f t="shared" si="10"/>
        <v>64.11</v>
      </c>
      <c r="CU6" s="22">
        <f t="shared" si="10"/>
        <v>63.81</v>
      </c>
      <c r="CV6" s="21" t="str">
        <f>IF(CV7="","",IF(CV7="-","【-】","【"&amp;SUBSTITUTE(TEXT(CV7,"#,##0.00"),"-","△")&amp;"】"))</f>
        <v>【59.97】</v>
      </c>
      <c r="CW6" s="22">
        <f>IF(CW7="",NA(),CW7)</f>
        <v>91.01</v>
      </c>
      <c r="CX6" s="22">
        <f t="shared" ref="CX6:DF6" si="11">IF(CX7="",NA(),CX7)</f>
        <v>91.37</v>
      </c>
      <c r="CY6" s="22">
        <f t="shared" si="11"/>
        <v>91.64</v>
      </c>
      <c r="CZ6" s="22">
        <f t="shared" si="11"/>
        <v>91.61</v>
      </c>
      <c r="DA6" s="22">
        <f t="shared" si="11"/>
        <v>91.34</v>
      </c>
      <c r="DB6" s="22">
        <f t="shared" si="11"/>
        <v>91.58</v>
      </c>
      <c r="DC6" s="22">
        <f t="shared" si="11"/>
        <v>91.48</v>
      </c>
      <c r="DD6" s="22">
        <f t="shared" si="11"/>
        <v>91.64</v>
      </c>
      <c r="DE6" s="22">
        <f t="shared" si="11"/>
        <v>92.09</v>
      </c>
      <c r="DF6" s="22">
        <f t="shared" si="11"/>
        <v>91.76</v>
      </c>
      <c r="DG6" s="21" t="str">
        <f>IF(DG7="","",IF(DG7="-","【-】","【"&amp;SUBSTITUTE(TEXT(DG7,"#,##0.00"),"-","△")&amp;"】"))</f>
        <v>【89.76】</v>
      </c>
      <c r="DH6" s="22">
        <f>IF(DH7="",NA(),DH7)</f>
        <v>54.29</v>
      </c>
      <c r="DI6" s="22">
        <f t="shared" ref="DI6:DQ6" si="12">IF(DI7="",NA(),DI7)</f>
        <v>54.67</v>
      </c>
      <c r="DJ6" s="22">
        <f t="shared" si="12"/>
        <v>55.19</v>
      </c>
      <c r="DK6" s="22">
        <f t="shared" si="12"/>
        <v>55.5</v>
      </c>
      <c r="DL6" s="22">
        <f t="shared" si="12"/>
        <v>55.9</v>
      </c>
      <c r="DM6" s="22">
        <f t="shared" si="12"/>
        <v>50.41</v>
      </c>
      <c r="DN6" s="22">
        <f t="shared" si="12"/>
        <v>51.13</v>
      </c>
      <c r="DO6" s="22">
        <f t="shared" si="12"/>
        <v>51.62</v>
      </c>
      <c r="DP6" s="22">
        <f t="shared" si="12"/>
        <v>52.16</v>
      </c>
      <c r="DQ6" s="22">
        <f t="shared" si="12"/>
        <v>52.59</v>
      </c>
      <c r="DR6" s="21" t="str">
        <f>IF(DR7="","",IF(DR7="-","【-】","【"&amp;SUBSTITUTE(TEXT(DR7,"#,##0.00"),"-","△")&amp;"】"))</f>
        <v>【51.51】</v>
      </c>
      <c r="DS6" s="22">
        <f>IF(DS7="",NA(),DS7)</f>
        <v>26.32</v>
      </c>
      <c r="DT6" s="22">
        <f t="shared" ref="DT6:EB6" si="13">IF(DT7="",NA(),DT7)</f>
        <v>27.82</v>
      </c>
      <c r="DU6" s="22">
        <f t="shared" si="13"/>
        <v>29</v>
      </c>
      <c r="DV6" s="22">
        <f t="shared" si="13"/>
        <v>29.81</v>
      </c>
      <c r="DW6" s="22">
        <f t="shared" si="13"/>
        <v>30.67</v>
      </c>
      <c r="DX6" s="22">
        <f t="shared" si="13"/>
        <v>20.36</v>
      </c>
      <c r="DY6" s="22">
        <f t="shared" si="13"/>
        <v>22.41</v>
      </c>
      <c r="DZ6" s="22">
        <f t="shared" si="13"/>
        <v>23.68</v>
      </c>
      <c r="EA6" s="22">
        <f t="shared" si="13"/>
        <v>25.76</v>
      </c>
      <c r="EB6" s="22">
        <f t="shared" si="13"/>
        <v>27.51</v>
      </c>
      <c r="EC6" s="21" t="str">
        <f>IF(EC7="","",IF(EC7="-","【-】","【"&amp;SUBSTITUTE(TEXT(EC7,"#,##0.00"),"-","△")&amp;"】"))</f>
        <v>【23.75】</v>
      </c>
      <c r="ED6" s="22">
        <f>IF(ED7="",NA(),ED7)</f>
        <v>0.78</v>
      </c>
      <c r="EE6" s="22">
        <f t="shared" ref="EE6:EM6" si="14">IF(EE7="",NA(),EE7)</f>
        <v>0.73</v>
      </c>
      <c r="EF6" s="22">
        <f t="shared" si="14"/>
        <v>0.8</v>
      </c>
      <c r="EG6" s="22">
        <f t="shared" si="14"/>
        <v>0.84</v>
      </c>
      <c r="EH6" s="22">
        <f t="shared" si="14"/>
        <v>0.91</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140007</v>
      </c>
      <c r="D7" s="24">
        <v>46</v>
      </c>
      <c r="E7" s="24">
        <v>1</v>
      </c>
      <c r="F7" s="24">
        <v>0</v>
      </c>
      <c r="G7" s="24">
        <v>1</v>
      </c>
      <c r="H7" s="24" t="s">
        <v>93</v>
      </c>
      <c r="I7" s="24" t="s">
        <v>94</v>
      </c>
      <c r="J7" s="24" t="s">
        <v>95</v>
      </c>
      <c r="K7" s="24" t="s">
        <v>96</v>
      </c>
      <c r="L7" s="24" t="s">
        <v>97</v>
      </c>
      <c r="M7" s="24" t="s">
        <v>98</v>
      </c>
      <c r="N7" s="25" t="s">
        <v>99</v>
      </c>
      <c r="O7" s="25">
        <v>59.31</v>
      </c>
      <c r="P7" s="25">
        <v>92.95</v>
      </c>
      <c r="Q7" s="25">
        <v>2509</v>
      </c>
      <c r="R7" s="25">
        <v>9212003</v>
      </c>
      <c r="S7" s="25">
        <v>2416.3200000000002</v>
      </c>
      <c r="T7" s="25">
        <v>3812.41</v>
      </c>
      <c r="U7" s="25">
        <v>2848989</v>
      </c>
      <c r="V7" s="25">
        <v>808.42</v>
      </c>
      <c r="W7" s="25">
        <v>3524.14</v>
      </c>
      <c r="X7" s="25">
        <v>112.8</v>
      </c>
      <c r="Y7" s="25">
        <v>110.15</v>
      </c>
      <c r="Z7" s="25">
        <v>106.45</v>
      </c>
      <c r="AA7" s="25">
        <v>108.33</v>
      </c>
      <c r="AB7" s="25">
        <v>103.57</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111.97</v>
      </c>
      <c r="AU7" s="25">
        <v>114.95</v>
      </c>
      <c r="AV7" s="25">
        <v>114.27</v>
      </c>
      <c r="AW7" s="25">
        <v>120.34</v>
      </c>
      <c r="AX7" s="25">
        <v>99.8</v>
      </c>
      <c r="AY7" s="25">
        <v>258.22000000000003</v>
      </c>
      <c r="AZ7" s="25">
        <v>250.03</v>
      </c>
      <c r="BA7" s="25">
        <v>239.45</v>
      </c>
      <c r="BB7" s="25">
        <v>246.01</v>
      </c>
      <c r="BC7" s="25">
        <v>228.89</v>
      </c>
      <c r="BD7" s="25">
        <v>252.29</v>
      </c>
      <c r="BE7" s="25">
        <v>226.05</v>
      </c>
      <c r="BF7" s="25">
        <v>224.71</v>
      </c>
      <c r="BG7" s="25">
        <v>224.3</v>
      </c>
      <c r="BH7" s="25">
        <v>216.21</v>
      </c>
      <c r="BI7" s="25">
        <v>217.37</v>
      </c>
      <c r="BJ7" s="25">
        <v>255.12</v>
      </c>
      <c r="BK7" s="25">
        <v>254.19</v>
      </c>
      <c r="BL7" s="25">
        <v>259.56</v>
      </c>
      <c r="BM7" s="25">
        <v>248.92</v>
      </c>
      <c r="BN7" s="25">
        <v>251.26</v>
      </c>
      <c r="BO7" s="25">
        <v>268.07</v>
      </c>
      <c r="BP7" s="25">
        <v>102.8</v>
      </c>
      <c r="BQ7" s="25">
        <v>100.91</v>
      </c>
      <c r="BR7" s="25">
        <v>97.36</v>
      </c>
      <c r="BS7" s="25">
        <v>99.29</v>
      </c>
      <c r="BT7" s="25">
        <v>93.96</v>
      </c>
      <c r="BU7" s="25">
        <v>109.12</v>
      </c>
      <c r="BV7" s="25">
        <v>107.42</v>
      </c>
      <c r="BW7" s="25">
        <v>105.07</v>
      </c>
      <c r="BX7" s="25">
        <v>107.54</v>
      </c>
      <c r="BY7" s="25">
        <v>101.93</v>
      </c>
      <c r="BZ7" s="25">
        <v>97.47</v>
      </c>
      <c r="CA7" s="25">
        <v>153.03</v>
      </c>
      <c r="CB7" s="25">
        <v>155.21</v>
      </c>
      <c r="CC7" s="25">
        <v>152.03</v>
      </c>
      <c r="CD7" s="25">
        <v>154.08000000000001</v>
      </c>
      <c r="CE7" s="25">
        <v>163.31</v>
      </c>
      <c r="CF7" s="25">
        <v>153.88</v>
      </c>
      <c r="CG7" s="25">
        <v>157.19</v>
      </c>
      <c r="CH7" s="25">
        <v>153.71</v>
      </c>
      <c r="CI7" s="25">
        <v>155.9</v>
      </c>
      <c r="CJ7" s="25">
        <v>162.47</v>
      </c>
      <c r="CK7" s="25">
        <v>174.75</v>
      </c>
      <c r="CL7" s="25">
        <v>60.6</v>
      </c>
      <c r="CM7" s="25">
        <v>59.9</v>
      </c>
      <c r="CN7" s="25">
        <v>61.17</v>
      </c>
      <c r="CO7" s="25">
        <v>60.88</v>
      </c>
      <c r="CP7" s="25">
        <v>60.3</v>
      </c>
      <c r="CQ7" s="25">
        <v>63.53</v>
      </c>
      <c r="CR7" s="25">
        <v>63.16</v>
      </c>
      <c r="CS7" s="25">
        <v>64.41</v>
      </c>
      <c r="CT7" s="25">
        <v>64.11</v>
      </c>
      <c r="CU7" s="25">
        <v>63.81</v>
      </c>
      <c r="CV7" s="25">
        <v>59.97</v>
      </c>
      <c r="CW7" s="25">
        <v>91.01</v>
      </c>
      <c r="CX7" s="25">
        <v>91.37</v>
      </c>
      <c r="CY7" s="25">
        <v>91.64</v>
      </c>
      <c r="CZ7" s="25">
        <v>91.61</v>
      </c>
      <c r="DA7" s="25">
        <v>91.34</v>
      </c>
      <c r="DB7" s="25">
        <v>91.58</v>
      </c>
      <c r="DC7" s="25">
        <v>91.48</v>
      </c>
      <c r="DD7" s="25">
        <v>91.64</v>
      </c>
      <c r="DE7" s="25">
        <v>92.09</v>
      </c>
      <c r="DF7" s="25">
        <v>91.76</v>
      </c>
      <c r="DG7" s="25">
        <v>89.76</v>
      </c>
      <c r="DH7" s="25">
        <v>54.29</v>
      </c>
      <c r="DI7" s="25">
        <v>54.67</v>
      </c>
      <c r="DJ7" s="25">
        <v>55.19</v>
      </c>
      <c r="DK7" s="25">
        <v>55.5</v>
      </c>
      <c r="DL7" s="25">
        <v>55.9</v>
      </c>
      <c r="DM7" s="25">
        <v>50.41</v>
      </c>
      <c r="DN7" s="25">
        <v>51.13</v>
      </c>
      <c r="DO7" s="25">
        <v>51.62</v>
      </c>
      <c r="DP7" s="25">
        <v>52.16</v>
      </c>
      <c r="DQ7" s="25">
        <v>52.59</v>
      </c>
      <c r="DR7" s="25">
        <v>51.51</v>
      </c>
      <c r="DS7" s="25">
        <v>26.32</v>
      </c>
      <c r="DT7" s="25">
        <v>27.82</v>
      </c>
      <c r="DU7" s="25">
        <v>29</v>
      </c>
      <c r="DV7" s="25">
        <v>29.81</v>
      </c>
      <c r="DW7" s="25">
        <v>30.67</v>
      </c>
      <c r="DX7" s="25">
        <v>20.36</v>
      </c>
      <c r="DY7" s="25">
        <v>22.41</v>
      </c>
      <c r="DZ7" s="25">
        <v>23.68</v>
      </c>
      <c r="EA7" s="25">
        <v>25.76</v>
      </c>
      <c r="EB7" s="25">
        <v>27.51</v>
      </c>
      <c r="EC7" s="25">
        <v>23.75</v>
      </c>
      <c r="ED7" s="25">
        <v>0.78</v>
      </c>
      <c r="EE7" s="25">
        <v>0.73</v>
      </c>
      <c r="EF7" s="25">
        <v>0.8</v>
      </c>
      <c r="EG7" s="25">
        <v>0.84</v>
      </c>
      <c r="EH7" s="25">
        <v>0.91</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2024-01-22T00:31:24Z</cp:lastPrinted>
  <dcterms:created xsi:type="dcterms:W3CDTF">2023-12-05T00:52:13Z</dcterms:created>
  <dcterms:modified xsi:type="dcterms:W3CDTF">2024-02-14T06:07:00Z</dcterms:modified>
  <cp:category/>
</cp:coreProperties>
</file>