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710\02group\01経営グループ\R05\061庁内調整\下水道課内\経営の見える化\R4決算\05_経営比較分析表\01_総務省照会\2_起案\"/>
    </mc:Choice>
  </mc:AlternateContent>
  <workbookProtection workbookAlgorithmName="SHA-512" workbookHashValue="aNg+eQ1WYdmkC5Z8dyJ4kA+3AFb55lyG8THwNbDNR4Y+a/4ESke0ogfI3PzN8WJAyME9j9Djvb4eJiKagLRfJA==" workbookSaltValue="pG3KScKHxgdX9NfwPEZ3r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<sst xmlns="http://schemas.openxmlformats.org/spreadsheetml/2006/main" count="275" uniqueCount="116">
  <si>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</si>
  <si>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</si>
  <si>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</si>
  <si>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</si>
  <si>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</si>
  <si>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</si>
  <si>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</si>
  <si>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</si>
  <si>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</si>
  <si>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</si>
  <si>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</si>
  <si>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</si>
  <si>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</si>
  <si>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</si>
  <si>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</si>
  <si>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</si>
  <si>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</si>
  <si>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</si>
  <si>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</si>
  <si>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</si>
  <si>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</si>
  <si>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</si>
  <si>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</si>
  <si>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</si>
  <si>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</si>
  <si>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</si>
  <si>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</si>
  <si>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</si>
  <si>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</si>
  <si>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</si>
  <si>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</si>
  <si>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</si>
  <si>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</si>
  <si>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</si>
  <si>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</si>
  <si>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</si>
  <si>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</si>
  <si>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</si>
  <si>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</si>
  <si>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</si>
  <si>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</si>
  <si>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</si>
  <si>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</si>
  <si>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</si>
  <si>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</si>
  <si>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</si>
  <si>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</si>
  <si>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</si>
  <si>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</si>
  <si>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</si>
  <si>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</si>
  <si>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</si>
  <si>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</si>
  <si>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</si>
  <si>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</si>
  <si>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</si>
  <si>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</si>
  <si>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</si>
  <si>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</si>
  <si>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</si>
  <si>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</si>
  <si>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</si>
  <si>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</si>
  <si>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</si>
  <si>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</si>
  <si>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</si>
  <si>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</si>
  <si>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</si>
  <si>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</si>
  <si>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</si>
  <si>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</si>
  <si>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</si>
  <si>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</si>
  <si>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</si>
  <si>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</si>
  <si>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</si>
  <si>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</si>
  <si>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</si>
  <si>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</si>
  <si>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</si>
  <si>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</si>
  <si>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</si>
  <si>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</si>
  <si>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</si>
  <si>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</si>
  <si>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</si>
  <si>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</si>
  <si>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</si>
  <si>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</si>
  <si>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</si>
  <si>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</si>
  <si>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</si>
  <si>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</si>
  <si>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</si>
  <si>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</si>
  <si>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</si>
  <si>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</si>
  <si>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</si>
  <si>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</si>
  <si>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</si>
  <si>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</si>
  <si>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</si>
  <si>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</si>
  <si>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</si>
  <si>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</si>
  <si>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</si>
  <si>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</si>
  <si>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</si>
  <si>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</si>
  <si>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</si>
  <si>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</si>
  <si>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</si>
  <si>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</si>
  <si>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・市町負担金等を、県及び市町の協議等により、費用に応じた収益としており、損益は原則生じないため、①経常収支比率は100％、②累積欠損金は0％となっている。
・類似団体平均値と比較して、③流動比率はやや高い値、⑥汚水処理原価は低い値であり、経営の健全性・効率性は比較的良い状況である。
・④企業債残高対事業規模比率は類似団体平均値を下回っている。企業債償還の財源はその大半が一般会計からの繰入金であるが、令和２年度以降に発行した企業債の償還金の一部には市町負担があるため、今後は長期的に上昇が見込まれる。</t>
    <rPh sb="86" eb="87">
      <t>アタイ</t>
    </rPh>
    <rPh sb="101" eb="102">
      <t>タカ</t>
    </rPh>
    <rPh sb="103" eb="104">
      <t>アタイ</t>
    </rPh>
    <rPh sb="159" eb="161">
      <t>ルイジ</t>
    </rPh>
    <rPh sb="161" eb="163">
      <t>ダンタイ</t>
    </rPh>
    <rPh sb="163" eb="166">
      <t>ヘイキンチ</t>
    </rPh>
    <rPh sb="167" eb="169">
      <t>シタマワ</t>
    </rPh>
    <rPh sb="174" eb="176">
      <t>キギョウ</t>
    </rPh>
    <rPh sb="176" eb="177">
      <t>サイ</t>
    </rPh>
    <rPh sb="177" eb="179">
      <t>ショウカン</t>
    </rPh>
    <rPh sb="180" eb="182">
      <t>ザイゲン</t>
    </rPh>
    <rPh sb="185" eb="187">
      <t>タイハン</t>
    </rPh>
    <rPh sb="203" eb="205">
      <t>レイワ</t>
    </rPh>
    <rPh sb="206" eb="208">
      <t>ネンド</t>
    </rPh>
    <rPh sb="208" eb="210">
      <t>イコウ</t>
    </rPh>
    <rPh sb="211" eb="213">
      <t>ハッコウ</t>
    </rPh>
    <rPh sb="215" eb="217">
      <t>キギョウ</t>
    </rPh>
    <rPh sb="217" eb="218">
      <t>サイ</t>
    </rPh>
    <rPh sb="219" eb="221">
      <t>ショウカン</t>
    </rPh>
    <rPh sb="221" eb="222">
      <t>キン</t>
    </rPh>
    <rPh sb="223" eb="225">
      <t>イチブ</t>
    </rPh>
    <rPh sb="227" eb="228">
      <t>シ</t>
    </rPh>
    <rPh sb="228" eb="229">
      <t>マチ</t>
    </rPh>
    <rPh sb="229" eb="231">
      <t>フタン</t>
    </rPh>
    <rPh sb="237" eb="239">
      <t>コンゴ</t>
    </rPh>
    <rPh sb="240" eb="243">
      <t>チョウキテキ</t>
    </rPh>
    <rPh sb="244" eb="246">
      <t>ジョウショウ</t>
    </rPh>
    <rPh sb="247" eb="249">
      <t>ミコ</t>
    </rPh>
    <phoneticPr fontId="4"/>
  </si>
  <si>
    <t>・企業会計移行前の減価償却累計額が含まれていないため、①有形固定資産減価償却率は低い値になっている。
・管渠の更新の着手はこれからであり、②管渠老朽化率と③管渠改善率は０％である。</t>
    <rPh sb="1" eb="3">
      <t>キギョウ</t>
    </rPh>
    <rPh sb="3" eb="5">
      <t>カイケイ</t>
    </rPh>
    <rPh sb="5" eb="7">
      <t>イコウ</t>
    </rPh>
    <rPh sb="71" eb="73">
      <t>カンキョ</t>
    </rPh>
    <rPh sb="73" eb="76">
      <t>ロウキュウカ</t>
    </rPh>
    <rPh sb="76" eb="77">
      <t>リツ</t>
    </rPh>
    <phoneticPr fontId="4"/>
  </si>
  <si>
    <t>１. 経営の健全性・効率性について
　各経営指標の状況から、現時点での経営状況は健全かつ効率的といえる。
　令和２年度から地方公営企業法を一部適用しており、精緻な資産管理や財務諸表に基づき、より的確な経営計画、投資計画を策定することで中長期的な視点に立って経営の安定確保に努めていく必要がある。
２．老朽化の状況
　資産の老朽化度合いと故障などによる利用者等に与える影響を考慮しながら、計画的に改築更新を実施していく必要がある。</t>
    <rPh sb="141" eb="143">
      <t>ヒツヨウ</t>
    </rPh>
    <rPh sb="209" eb="2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</si>
</sst>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979-46FB-B4A7-1451E0AF4F5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1.87</c:v>
                </c:pt>
                <c:pt idx="3">
                  <c:v>0.1</c:v>
                </c:pt>
                <c:pt idx="4">
                  <c:v>0.09</c:v>
                </c:pt>
              </c:numCache>
            </c:numRef>
          </c:val>
          <c:smooth val="0"/>
          <c:extLst>
            <c:ext xmlns:c16="http://schemas.microsoft.com/office/drawing/2014/chart" uri="{C3380CC4-5D6E-409C-BE32-E72D297353CC}">
              <c16:uniqueId val="{00000001-8979-46FB-B4A7-1451E0AF4F5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72.16</c:v>
                </c:pt>
                <c:pt idx="3">
                  <c:v>72.06</c:v>
                </c:pt>
                <c:pt idx="4">
                  <c:v>70.319999999999993</c:v>
                </c:pt>
              </c:numCache>
            </c:numRef>
          </c:val>
          <c:extLst>
            <c:ext xmlns:c16="http://schemas.microsoft.com/office/drawing/2014/chart" uri="{C3380CC4-5D6E-409C-BE32-E72D297353CC}">
              <c16:uniqueId val="{00000000-1A2B-4352-8F60-11042702DA1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68.2</c:v>
                </c:pt>
                <c:pt idx="3">
                  <c:v>68.05</c:v>
                </c:pt>
                <c:pt idx="4">
                  <c:v>67.099999999999994</c:v>
                </c:pt>
              </c:numCache>
            </c:numRef>
          </c:val>
          <c:smooth val="0"/>
          <c:extLst>
            <c:ext xmlns:c16="http://schemas.microsoft.com/office/drawing/2014/chart" uri="{C3380CC4-5D6E-409C-BE32-E72D297353CC}">
              <c16:uniqueId val="{00000001-1A2B-4352-8F60-11042702DA1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93.27</c:v>
                </c:pt>
                <c:pt idx="3">
                  <c:v>93.29</c:v>
                </c:pt>
                <c:pt idx="4">
                  <c:v>93.59</c:v>
                </c:pt>
              </c:numCache>
            </c:numRef>
          </c:val>
          <c:extLst>
            <c:ext xmlns:c16="http://schemas.microsoft.com/office/drawing/2014/chart" uri="{C3380CC4-5D6E-409C-BE32-E72D297353CC}">
              <c16:uniqueId val="{00000000-FE15-4785-9005-9A3B8C03F4A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94.01</c:v>
                </c:pt>
                <c:pt idx="3">
                  <c:v>94.14</c:v>
                </c:pt>
                <c:pt idx="4">
                  <c:v>94.02</c:v>
                </c:pt>
              </c:numCache>
            </c:numRef>
          </c:val>
          <c:smooth val="0"/>
          <c:extLst>
            <c:ext xmlns:c16="http://schemas.microsoft.com/office/drawing/2014/chart" uri="{C3380CC4-5D6E-409C-BE32-E72D297353CC}">
              <c16:uniqueId val="{00000001-FE15-4785-9005-9A3B8C03F4A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100.61</c:v>
                </c:pt>
                <c:pt idx="3">
                  <c:v>100</c:v>
                </c:pt>
                <c:pt idx="4">
                  <c:v>100</c:v>
                </c:pt>
              </c:numCache>
            </c:numRef>
          </c:val>
          <c:extLst>
            <c:ext xmlns:c16="http://schemas.microsoft.com/office/drawing/2014/chart" uri="{C3380CC4-5D6E-409C-BE32-E72D297353CC}">
              <c16:uniqueId val="{00000000-88C7-4343-95DB-74F985E6DFE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101.63</c:v>
                </c:pt>
                <c:pt idx="3">
                  <c:v>100.14</c:v>
                </c:pt>
                <c:pt idx="4">
                  <c:v>99.22</c:v>
                </c:pt>
              </c:numCache>
            </c:numRef>
          </c:val>
          <c:smooth val="0"/>
          <c:extLst>
            <c:ext xmlns:c16="http://schemas.microsoft.com/office/drawing/2014/chart" uri="{C3380CC4-5D6E-409C-BE32-E72D297353CC}">
              <c16:uniqueId val="{00000001-88C7-4343-95DB-74F985E6DFE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6.64</c:v>
                </c:pt>
                <c:pt idx="3">
                  <c:v>12.99</c:v>
                </c:pt>
                <c:pt idx="4">
                  <c:v>18.559999999999999</c:v>
                </c:pt>
              </c:numCache>
            </c:numRef>
          </c:val>
          <c:extLst>
            <c:ext xmlns:c16="http://schemas.microsoft.com/office/drawing/2014/chart" uri="{C3380CC4-5D6E-409C-BE32-E72D297353CC}">
              <c16:uniqueId val="{00000000-5FDF-4670-A104-3B184D2EA5C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31.96</c:v>
                </c:pt>
                <c:pt idx="3">
                  <c:v>34.17</c:v>
                </c:pt>
                <c:pt idx="4">
                  <c:v>36.770000000000003</c:v>
                </c:pt>
              </c:numCache>
            </c:numRef>
          </c:val>
          <c:smooth val="0"/>
          <c:extLst>
            <c:ext xmlns:c16="http://schemas.microsoft.com/office/drawing/2014/chart" uri="{C3380CC4-5D6E-409C-BE32-E72D297353CC}">
              <c16:uniqueId val="{00000001-5FDF-4670-A104-3B184D2EA5C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E4A-486A-B1E3-65A6A4D724C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0.93</c:v>
                </c:pt>
                <c:pt idx="3">
                  <c:v>1.04</c:v>
                </c:pt>
                <c:pt idx="4">
                  <c:v>1.26</c:v>
                </c:pt>
              </c:numCache>
            </c:numRef>
          </c:val>
          <c:smooth val="0"/>
          <c:extLst>
            <c:ext xmlns:c16="http://schemas.microsoft.com/office/drawing/2014/chart" uri="{C3380CC4-5D6E-409C-BE32-E72D297353CC}">
              <c16:uniqueId val="{00000001-BE4A-486A-B1E3-65A6A4D724C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217-421E-B094-4DD7D23CD68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9.1</c:v>
                </c:pt>
                <c:pt idx="3">
                  <c:v>10.71</c:v>
                </c:pt>
                <c:pt idx="4">
                  <c:v>11.46</c:v>
                </c:pt>
              </c:numCache>
            </c:numRef>
          </c:val>
          <c:smooth val="0"/>
          <c:extLst>
            <c:ext xmlns:c16="http://schemas.microsoft.com/office/drawing/2014/chart" uri="{C3380CC4-5D6E-409C-BE32-E72D297353CC}">
              <c16:uniqueId val="{00000001-B217-421E-B094-4DD7D23CD68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107.36</c:v>
                </c:pt>
                <c:pt idx="3">
                  <c:v>102.37</c:v>
                </c:pt>
                <c:pt idx="4">
                  <c:v>111.81</c:v>
                </c:pt>
              </c:numCache>
            </c:numRef>
          </c:val>
          <c:extLst>
            <c:ext xmlns:c16="http://schemas.microsoft.com/office/drawing/2014/chart" uri="{C3380CC4-5D6E-409C-BE32-E72D297353CC}">
              <c16:uniqueId val="{00000000-D897-4E24-8522-9DEDB714D4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101.14</c:v>
                </c:pt>
                <c:pt idx="3">
                  <c:v>104.74</c:v>
                </c:pt>
                <c:pt idx="4">
                  <c:v>104.74</c:v>
                </c:pt>
              </c:numCache>
            </c:numRef>
          </c:val>
          <c:smooth val="0"/>
          <c:extLst>
            <c:ext xmlns:c16="http://schemas.microsoft.com/office/drawing/2014/chart" uri="{C3380CC4-5D6E-409C-BE32-E72D297353CC}">
              <c16:uniqueId val="{00000001-D897-4E24-8522-9DEDB714D4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4.38</c:v>
                </c:pt>
                <c:pt idx="3">
                  <c:v>2.71</c:v>
                </c:pt>
                <c:pt idx="4">
                  <c:v>5.24</c:v>
                </c:pt>
              </c:numCache>
            </c:numRef>
          </c:val>
          <c:extLst>
            <c:ext xmlns:c16="http://schemas.microsoft.com/office/drawing/2014/chart" uri="{C3380CC4-5D6E-409C-BE32-E72D297353CC}">
              <c16:uniqueId val="{00000000-B089-4525-8CA3-908BECFC71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255.67</c:v>
                </c:pt>
                <c:pt idx="3">
                  <c:v>242.44</c:v>
                </c:pt>
                <c:pt idx="4">
                  <c:v>228.09</c:v>
                </c:pt>
              </c:numCache>
            </c:numRef>
          </c:val>
          <c:smooth val="0"/>
          <c:extLst>
            <c:ext xmlns:c16="http://schemas.microsoft.com/office/drawing/2014/chart" uri="{C3380CC4-5D6E-409C-BE32-E72D297353CC}">
              <c16:uniqueId val="{00000001-B089-4525-8CA3-908BECFC71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A46-4243-B196-A389F8B9317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A46-4243-B196-A389F8B9317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35.520000000000003</c:v>
                </c:pt>
                <c:pt idx="3">
                  <c:v>35.39</c:v>
                </c:pt>
                <c:pt idx="4">
                  <c:v>42.71</c:v>
                </c:pt>
              </c:numCache>
            </c:numRef>
          </c:val>
          <c:extLst>
            <c:ext xmlns:c16="http://schemas.microsoft.com/office/drawing/2014/chart" uri="{C3380CC4-5D6E-409C-BE32-E72D297353CC}">
              <c16:uniqueId val="{00000000-57C5-4234-B67A-ABC726241E1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50.67</c:v>
                </c:pt>
                <c:pt idx="3">
                  <c:v>48.7</c:v>
                </c:pt>
                <c:pt idx="4">
                  <c:v>52.53</c:v>
                </c:pt>
              </c:numCache>
            </c:numRef>
          </c:val>
          <c:smooth val="0"/>
          <c:extLst>
            <c:ext xmlns:c16="http://schemas.microsoft.com/office/drawing/2014/chart" uri="{C3380CC4-5D6E-409C-BE32-E72D297353CC}">
              <c16:uniqueId val="{00000001-57C5-4234-B67A-ABC726241E1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【67.08】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流域下水道</v>
      </c>
      <c r="Q8" s="40"/>
      <c r="R8" s="40"/>
      <c r="S8" s="40"/>
      <c r="T8" s="40"/>
      <c r="U8" s="40"/>
      <c r="V8" s="40"/>
      <c r="W8" s="40" t="str">
        <f>データ!L6</f>
        <v>E1</v>
      </c>
      <c r="X8" s="40"/>
      <c r="Y8" s="40"/>
      <c r="Z8" s="40"/>
      <c r="AA8" s="40"/>
      <c r="AB8" s="40"/>
      <c r="AC8" s="40"/>
      <c r="AD8" s="41" t="str">
        <f>データ!$M$6</f>
        <v>非設置</v>
      </c>
      <c r="AE8" s="41"/>
      <c r="AF8" s="41"/>
      <c r="AG8" s="41"/>
      <c r="AH8" s="41"/>
      <c r="AI8" s="41"/>
      <c r="AJ8" s="41"/>
      <c r="AK8" s="3"/>
      <c r="AL8" s="42">
        <f>データ!S6</f>
        <v>9212003</v>
      </c>
      <c r="AM8" s="42"/>
      <c r="AN8" s="42"/>
      <c r="AO8" s="42"/>
      <c r="AP8" s="42"/>
      <c r="AQ8" s="42"/>
      <c r="AR8" s="42"/>
      <c r="AS8" s="42"/>
      <c r="AT8" s="35">
        <f>データ!T6</f>
        <v>2416.3200000000002</v>
      </c>
      <c r="AU8" s="35"/>
      <c r="AV8" s="35"/>
      <c r="AW8" s="35"/>
      <c r="AX8" s="35"/>
      <c r="AY8" s="35"/>
      <c r="AZ8" s="35"/>
      <c r="BA8" s="35"/>
      <c r="BB8" s="35">
        <f>データ!U6</f>
        <v>3812.41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85.58</v>
      </c>
      <c r="J10" s="35"/>
      <c r="K10" s="35"/>
      <c r="L10" s="35"/>
      <c r="M10" s="35"/>
      <c r="N10" s="35"/>
      <c r="O10" s="35"/>
      <c r="P10" s="35">
        <f>データ!P6</f>
        <v>92.96</v>
      </c>
      <c r="Q10" s="35"/>
      <c r="R10" s="35"/>
      <c r="S10" s="35"/>
      <c r="T10" s="35"/>
      <c r="U10" s="35"/>
      <c r="V10" s="35"/>
      <c r="W10" s="35">
        <f>データ!Q6</f>
        <v>106.72</v>
      </c>
      <c r="X10" s="35"/>
      <c r="Y10" s="35"/>
      <c r="Z10" s="35"/>
      <c r="AA10" s="35"/>
      <c r="AB10" s="35"/>
      <c r="AC10" s="35"/>
      <c r="AD10" s="42">
        <f>データ!R6</f>
        <v>0</v>
      </c>
      <c r="AE10" s="42"/>
      <c r="AF10" s="42"/>
      <c r="AG10" s="42"/>
      <c r="AH10" s="42"/>
      <c r="AI10" s="42"/>
      <c r="AJ10" s="42"/>
      <c r="AK10" s="2"/>
      <c r="AL10" s="42">
        <f>データ!V6</f>
        <v>2752100</v>
      </c>
      <c r="AM10" s="42"/>
      <c r="AN10" s="42"/>
      <c r="AO10" s="42"/>
      <c r="AP10" s="42"/>
      <c r="AQ10" s="42"/>
      <c r="AR10" s="42"/>
      <c r="AS10" s="42"/>
      <c r="AT10" s="35">
        <f>データ!W6</f>
        <v>354.78</v>
      </c>
      <c r="AU10" s="35"/>
      <c r="AV10" s="35"/>
      <c r="AW10" s="35"/>
      <c r="AX10" s="35"/>
      <c r="AY10" s="35"/>
      <c r="AZ10" s="35"/>
      <c r="BA10" s="35"/>
      <c r="BB10" s="35">
        <f>データ!X6</f>
        <v>7757.2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113</v>
      </c>
      <c r="BM16" s="75"/>
      <c r="BN16" s="75"/>
      <c r="BO16" s="75"/>
      <c r="BP16" s="75"/>
      <c r="BQ16" s="75"/>
      <c r="BR16" s="75"/>
      <c r="BS16" s="75"/>
      <c r="BT16" s="75"/>
      <c r="BU16" s="75"/>
      <c r="BV16" s="75"/>
      <c r="BW16" s="75"/>
      <c r="BX16" s="75"/>
      <c r="BY16" s="75"/>
      <c r="BZ16" s="7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114</v>
      </c>
      <c r="BM47" s="75"/>
      <c r="BN47" s="75"/>
      <c r="BO47" s="75"/>
      <c r="BP47" s="75"/>
      <c r="BQ47" s="75"/>
      <c r="BR47" s="75"/>
      <c r="BS47" s="75"/>
      <c r="BT47" s="75"/>
      <c r="BU47" s="75"/>
      <c r="BV47" s="75"/>
      <c r="BW47" s="75"/>
      <c r="BX47" s="75"/>
      <c r="BY47" s="75"/>
      <c r="BZ47" s="7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75"/>
      <c r="BN60" s="75"/>
      <c r="BO60" s="75"/>
      <c r="BP60" s="75"/>
      <c r="BQ60" s="75"/>
      <c r="BR60" s="75"/>
      <c r="BS60" s="75"/>
      <c r="BT60" s="75"/>
      <c r="BU60" s="75"/>
      <c r="BV60" s="75"/>
      <c r="BW60" s="75"/>
      <c r="BX60" s="75"/>
      <c r="BY60" s="75"/>
      <c r="BZ60" s="76"/>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75"/>
      <c r="BN61" s="75"/>
      <c r="BO61" s="75"/>
      <c r="BP61" s="75"/>
      <c r="BQ61" s="75"/>
      <c r="BR61" s="75"/>
      <c r="BS61" s="75"/>
      <c r="BT61" s="75"/>
      <c r="BU61" s="75"/>
      <c r="BV61" s="75"/>
      <c r="BW61" s="75"/>
      <c r="BX61" s="75"/>
      <c r="BY61" s="75"/>
      <c r="BZ61" s="7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115</v>
      </c>
      <c r="BM66" s="75"/>
      <c r="BN66" s="75"/>
      <c r="BO66" s="75"/>
      <c r="BP66" s="75"/>
      <c r="BQ66" s="75"/>
      <c r="BR66" s="75"/>
      <c r="BS66" s="75"/>
      <c r="BT66" s="75"/>
      <c r="BU66" s="75"/>
      <c r="BV66" s="75"/>
      <c r="BW66" s="75"/>
      <c r="BX66" s="75"/>
      <c r="BY66" s="75"/>
      <c r="BZ66" s="7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2">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【99.26】</v>
      </c>
      <c r="F85" s="12" t="str">
        <f>データ!AT6</f>
        <v>【11.39】</v>
      </c>
      <c r="G85" s="12" t="str">
        <f>データ!BE6</f>
        <v>【104.37】</v>
      </c>
      <c r="H85" s="12" t="str">
        <f>データ!BP6</f>
        <v>【230.79】</v>
      </c>
      <c r="I85" s="12" t="str">
        <f>データ!CA6</f>
        <v>【0.00】</v>
      </c>
      <c r="J85" s="12" t="str">
        <f>データ!CL6</f>
        <v>【52.71】</v>
      </c>
      <c r="K85" s="12" t="str">
        <f>データ!CW6</f>
        <v>【67.08】</v>
      </c>
      <c r="L85" s="12" t="str">
        <f>データ!DH6</f>
        <v>【93.95】</v>
      </c>
      <c r="M85" s="12" t="str">
        <f>データ!DS6</f>
        <v>【36.56】</v>
      </c>
      <c r="N85" s="12" t="str">
        <f>データ!ED6</f>
        <v>【1.25】</v>
      </c>
      <c r="O85" s="12" t="str">
        <f>データ!EO6</f>
        <v>【0.09】</v>
      </c>
    </row>
  </sheetData>
  <sheetProtection algorithmName="SHA-512" hashValue="q25t5J0mgHwv1CbWksDj1d8HCSdrPxassBUIq35wC3NfGcIfvR4JRCCnEeIrvQGRdljdzTs1tgdRIOUZ3AOOmw==" saltValue="1aqk7Vunb5BX5P7TcUZqN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2">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140007</v>
      </c>
      <c r="D6" s="19">
        <f t="shared" si="3"/>
        <v>46</v>
      </c>
      <c r="E6" s="19">
        <f t="shared" si="3"/>
        <v>17</v>
      </c>
      <c r="F6" s="19">
        <f t="shared" si="3"/>
        <v>3</v>
      </c>
      <c r="G6" s="19">
        <f t="shared" si="3"/>
        <v>0</v>
      </c>
      <c r="H6" s="19" t="str">
        <f t="shared" si="3"/>
        <v>神奈川県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85.58</v>
      </c>
      <c r="P6" s="20">
        <f t="shared" si="3"/>
        <v>92.96</v>
      </c>
      <c r="Q6" s="20">
        <f t="shared" si="3"/>
        <v>106.72</v>
      </c>
      <c r="R6" s="20">
        <f t="shared" si="3"/>
        <v>0</v>
      </c>
      <c r="S6" s="20">
        <f t="shared" si="3"/>
        <v>9212003</v>
      </c>
      <c r="T6" s="20">
        <f t="shared" si="3"/>
        <v>2416.3200000000002</v>
      </c>
      <c r="U6" s="20">
        <f t="shared" si="3"/>
        <v>3812.41</v>
      </c>
      <c r="V6" s="20">
        <f t="shared" si="3"/>
        <v>2752100</v>
      </c>
      <c r="W6" s="20">
        <f t="shared" si="3"/>
        <v>354.78</v>
      </c>
      <c r="X6" s="20">
        <f t="shared" si="3"/>
        <v>7757.2</v>
      </c>
      <c r="Y6" s="21" t="str">
        <f>IF(Y7="",NA(),Y7)</f>
        <v>-</v>
      </c>
      <c r="Z6" s="21" t="str">
        <f t="shared" ref="Z6:AH6" si="4">IF(Z7="",NA(),Z7)</f>
        <v>-</v>
      </c>
      <c r="AA6" s="21">
        <f t="shared" si="4"/>
        <v>100.61</v>
      </c>
      <c r="AB6" s="21">
        <f t="shared" si="4"/>
        <v>100</v>
      </c>
      <c r="AC6" s="21">
        <f t="shared" si="4"/>
        <v>100</v>
      </c>
      <c r="AD6" s="21" t="str">
        <f t="shared" si="4"/>
        <v>-</v>
      </c>
      <c r="AE6" s="21" t="str">
        <f t="shared" si="4"/>
        <v>-</v>
      </c>
      <c r="AF6" s="21">
        <f t="shared" si="4"/>
        <v>101.63</v>
      </c>
      <c r="AG6" s="21">
        <f t="shared" si="4"/>
        <v>100.14</v>
      </c>
      <c r="AH6" s="21">
        <f t="shared" si="4"/>
        <v>99.22</v>
      </c>
      <c r="AI6" s="20" t="str">
        <f>IF(AI7="","",IF(AI7="-","【-】","【"&amp;SUBSTITUTE(TEXT(AI7,"#,##0.00"),"-","△")&amp;"】"))</f>
        <v>【99.26】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9.1</v>
      </c>
      <c r="AR6" s="21">
        <f t="shared" si="5"/>
        <v>10.71</v>
      </c>
      <c r="AS6" s="21">
        <f t="shared" si="5"/>
        <v>11.46</v>
      </c>
      <c r="AT6" s="20" t="str">
        <f>IF(AT7="","",IF(AT7="-","【-】","【"&amp;SUBSTITUTE(TEXT(AT7,"#,##0.00"),"-","△")&amp;"】"))</f>
        <v>【11.39】</v>
      </c>
      <c r="AU6" s="21" t="str">
        <f>IF(AU7="",NA(),AU7)</f>
        <v>-</v>
      </c>
      <c r="AV6" s="21" t="str">
        <f t="shared" ref="AV6:BD6" si="6">IF(AV7="",NA(),AV7)</f>
        <v>-</v>
      </c>
      <c r="AW6" s="21">
        <f t="shared" si="6"/>
        <v>107.36</v>
      </c>
      <c r="AX6" s="21">
        <f t="shared" si="6"/>
        <v>102.37</v>
      </c>
      <c r="AY6" s="21">
        <f t="shared" si="6"/>
        <v>111.81</v>
      </c>
      <c r="AZ6" s="21" t="str">
        <f t="shared" si="6"/>
        <v>-</v>
      </c>
      <c r="BA6" s="21" t="str">
        <f t="shared" si="6"/>
        <v>-</v>
      </c>
      <c r="BB6" s="21">
        <f t="shared" si="6"/>
        <v>101.14</v>
      </c>
      <c r="BC6" s="21">
        <f t="shared" si="6"/>
        <v>104.74</v>
      </c>
      <c r="BD6" s="21">
        <f t="shared" si="6"/>
        <v>104.74</v>
      </c>
      <c r="BE6" s="20" t="str">
        <f>IF(BE7="","",IF(BE7="-","【-】","【"&amp;SUBSTITUTE(TEXT(BE7,"#,##0.00"),"-","△")&amp;"】"))</f>
        <v>【104.37】</v>
      </c>
      <c r="BF6" s="21" t="str">
        <f>IF(BF7="",NA(),BF7)</f>
        <v>-</v>
      </c>
      <c r="BG6" s="21" t="str">
        <f t="shared" ref="BG6:BO6" si="7">IF(BG7="",NA(),BG7)</f>
        <v>-</v>
      </c>
      <c r="BH6" s="21">
        <f t="shared" si="7"/>
        <v>4.38</v>
      </c>
      <c r="BI6" s="21">
        <f t="shared" si="7"/>
        <v>2.71</v>
      </c>
      <c r="BJ6" s="21">
        <f t="shared" si="7"/>
        <v>5.24</v>
      </c>
      <c r="BK6" s="21" t="str">
        <f t="shared" si="7"/>
        <v>-</v>
      </c>
      <c r="BL6" s="21" t="str">
        <f t="shared" si="7"/>
        <v>-</v>
      </c>
      <c r="BM6" s="21">
        <f t="shared" si="7"/>
        <v>255.67</v>
      </c>
      <c r="BN6" s="21">
        <f t="shared" si="7"/>
        <v>242.44</v>
      </c>
      <c r="BO6" s="21">
        <f t="shared" si="7"/>
        <v>228.09</v>
      </c>
      <c r="BP6" s="20" t="str">
        <f>IF(BP7="","",IF(BP7="-","【-】","【"&amp;SUBSTITUTE(TEXT(BP7,"#,##0.00"),"-","△")&amp;"】"))</f>
        <v>【230.79】</v>
      </c>
      <c r="BQ6" s="21" t="str">
        <f>IF(BQ7="",NA(),BQ7)</f>
        <v>-</v>
      </c>
      <c r="BR6" s="21" t="str">
        <f t="shared" ref="BR6:BZ6" si="8">IF(BR7="",NA(),BR7)</f>
        <v>-</v>
      </c>
      <c r="BS6" s="20">
        <f t="shared" si="8"/>
        <v>0</v>
      </c>
      <c r="BT6" s="20">
        <f t="shared" si="8"/>
        <v>0</v>
      </c>
      <c r="BU6" s="20">
        <f t="shared" si="8"/>
        <v>0</v>
      </c>
      <c r="BV6" s="21" t="str">
        <f t="shared" si="8"/>
        <v>-</v>
      </c>
      <c r="BW6" s="21" t="str">
        <f t="shared" si="8"/>
        <v>-</v>
      </c>
      <c r="BX6" s="20">
        <f t="shared" si="8"/>
        <v>0</v>
      </c>
      <c r="BY6" s="20">
        <f t="shared" si="8"/>
        <v>0</v>
      </c>
      <c r="BZ6" s="20">
        <f t="shared" si="8"/>
        <v>0</v>
      </c>
      <c r="CA6" s="20" t="str">
        <f>IF(CA7="","",IF(CA7="-","【-】","【"&amp;SUBSTITUTE(TEXT(CA7,"#,##0.00"),"-","△")&amp;"】"))</f>
        <v>【0.00】</v>
      </c>
      <c r="CB6" s="21" t="str">
        <f>IF(CB7="",NA(),CB7)</f>
        <v>-</v>
      </c>
      <c r="CC6" s="21" t="str">
        <f t="shared" ref="CC6:CK6" si="9">IF(CC7="",NA(),CC7)</f>
        <v>-</v>
      </c>
      <c r="CD6" s="21">
        <f t="shared" si="9"/>
        <v>35.520000000000003</v>
      </c>
      <c r="CE6" s="21">
        <f t="shared" si="9"/>
        <v>35.39</v>
      </c>
      <c r="CF6" s="21">
        <f t="shared" si="9"/>
        <v>42.71</v>
      </c>
      <c r="CG6" s="21" t="str">
        <f t="shared" si="9"/>
        <v>-</v>
      </c>
      <c r="CH6" s="21" t="str">
        <f t="shared" si="9"/>
        <v>-</v>
      </c>
      <c r="CI6" s="21">
        <f t="shared" si="9"/>
        <v>50.67</v>
      </c>
      <c r="CJ6" s="21">
        <f t="shared" si="9"/>
        <v>48.7</v>
      </c>
      <c r="CK6" s="21">
        <f t="shared" si="9"/>
        <v>52.53</v>
      </c>
      <c r="CL6" s="20" t="str">
        <f>IF(CL7="","",IF(CL7="-","【-】","【"&amp;SUBSTITUTE(TEXT(CL7,"#,##0.00"),"-","△")&amp;"】"))</f>
        <v>【52.71】</v>
      </c>
      <c r="CM6" s="21" t="str">
        <f>IF(CM7="",NA(),CM7)</f>
        <v>-</v>
      </c>
      <c r="CN6" s="21" t="str">
        <f t="shared" ref="CN6:CV6" si="10">IF(CN7="",NA(),CN7)</f>
        <v>-</v>
      </c>
      <c r="CO6" s="21">
        <f t="shared" si="10"/>
        <v>72.16</v>
      </c>
      <c r="CP6" s="21">
        <f t="shared" si="10"/>
        <v>72.06</v>
      </c>
      <c r="CQ6" s="21">
        <f t="shared" si="10"/>
        <v>70.319999999999993</v>
      </c>
      <c r="CR6" s="21" t="str">
        <f t="shared" si="10"/>
        <v>-</v>
      </c>
      <c r="CS6" s="21" t="str">
        <f t="shared" si="10"/>
        <v>-</v>
      </c>
      <c r="CT6" s="21">
        <f t="shared" si="10"/>
        <v>68.2</v>
      </c>
      <c r="CU6" s="21">
        <f t="shared" si="10"/>
        <v>68.05</v>
      </c>
      <c r="CV6" s="21">
        <f t="shared" si="10"/>
        <v>67.099999999999994</v>
      </c>
      <c r="CW6" s="20" t="str">
        <f>IF(CW7="","",IF(CW7="-","【-】","【"&amp;SUBSTITUTE(TEXT(CW7,"#,##0.00"),"-","△")&amp;"】"))</f>
        <v>【67.08】</v>
      </c>
      <c r="CX6" s="21" t="str">
        <f>IF(CX7="",NA(),CX7)</f>
        <v>-</v>
      </c>
      <c r="CY6" s="21" t="str">
        <f t="shared" ref="CY6:DG6" si="11">IF(CY7="",NA(),CY7)</f>
        <v>-</v>
      </c>
      <c r="CZ6" s="21">
        <f t="shared" si="11"/>
        <v>93.27</v>
      </c>
      <c r="DA6" s="21">
        <f t="shared" si="11"/>
        <v>93.29</v>
      </c>
      <c r="DB6" s="21">
        <f t="shared" si="11"/>
        <v>93.59</v>
      </c>
      <c r="DC6" s="21" t="str">
        <f t="shared" si="11"/>
        <v>-</v>
      </c>
      <c r="DD6" s="21" t="str">
        <f t="shared" si="11"/>
        <v>-</v>
      </c>
      <c r="DE6" s="21">
        <f t="shared" si="11"/>
        <v>94.01</v>
      </c>
      <c r="DF6" s="21">
        <f t="shared" si="11"/>
        <v>94.14</v>
      </c>
      <c r="DG6" s="21">
        <f t="shared" si="11"/>
        <v>94.02</v>
      </c>
      <c r="DH6" s="20" t="str">
        <f>IF(DH7="","",IF(DH7="-","【-】","【"&amp;SUBSTITUTE(TEXT(DH7,"#,##0.00"),"-","△")&amp;"】"))</f>
        <v>【93.95】</v>
      </c>
      <c r="DI6" s="21" t="str">
        <f>IF(DI7="",NA(),DI7)</f>
        <v>-</v>
      </c>
      <c r="DJ6" s="21" t="str">
        <f t="shared" ref="DJ6:DR6" si="12">IF(DJ7="",NA(),DJ7)</f>
        <v>-</v>
      </c>
      <c r="DK6" s="21">
        <f t="shared" si="12"/>
        <v>6.64</v>
      </c>
      <c r="DL6" s="21">
        <f t="shared" si="12"/>
        <v>12.99</v>
      </c>
      <c r="DM6" s="21">
        <f t="shared" si="12"/>
        <v>18.559999999999999</v>
      </c>
      <c r="DN6" s="21" t="str">
        <f t="shared" si="12"/>
        <v>-</v>
      </c>
      <c r="DO6" s="21" t="str">
        <f t="shared" si="12"/>
        <v>-</v>
      </c>
      <c r="DP6" s="21">
        <f t="shared" si="12"/>
        <v>31.96</v>
      </c>
      <c r="DQ6" s="21">
        <f t="shared" si="12"/>
        <v>34.17</v>
      </c>
      <c r="DR6" s="21">
        <f t="shared" si="12"/>
        <v>36.770000000000003</v>
      </c>
      <c r="DS6" s="20" t="str">
        <f>IF(DS7="","",IF(DS7="-","【-】","【"&amp;SUBSTITUTE(TEXT(DS7,"#,##0.00"),"-","△")&amp;"】"))</f>
        <v>【36.56】</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0.93</v>
      </c>
      <c r="EB6" s="21">
        <f t="shared" si="13"/>
        <v>1.04</v>
      </c>
      <c r="EC6" s="21">
        <f t="shared" si="13"/>
        <v>1.26</v>
      </c>
      <c r="ED6" s="20" t="str">
        <f>IF(ED7="","",IF(ED7="-","【-】","【"&amp;SUBSTITUTE(TEXT(ED7,"#,##0.00"),"-","△")&amp;"】"))</f>
        <v>【1.25】</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1.87</v>
      </c>
      <c r="EM6" s="21">
        <f t="shared" si="14"/>
        <v>0.1</v>
      </c>
      <c r="EN6" s="21">
        <f t="shared" si="14"/>
        <v>0.09</v>
      </c>
      <c r="EO6" s="20" t="str">
        <f>IF(EO7="","",IF(EO7="-","【-】","【"&amp;SUBSTITUTE(TEXT(EO7,"#,##0.00"),"-","△")&amp;"】"))</f>
        <v>【0.09】</v>
      </c>
    </row>
    <row r="7" spans="1:148" s="22" customFormat="1" x14ac:dyDescent="0.2">
      <c r="A7" s="14"/>
      <c r="B7" s="23">
        <v>2022</v>
      </c>
      <c r="C7" s="23">
        <v>140007</v>
      </c>
      <c r="D7" s="23">
        <v>46</v>
      </c>
      <c r="E7" s="23">
        <v>17</v>
      </c>
      <c r="F7" s="23">
        <v>3</v>
      </c>
      <c r="G7" s="23">
        <v>0</v>
      </c>
      <c r="H7" s="23" t="s">
        <v>96</v>
      </c>
      <c r="I7" s="23" t="s">
        <v>97</v>
      </c>
      <c r="J7" s="23" t="s">
        <v>98</v>
      </c>
      <c r="K7" s="23" t="s">
        <v>99</v>
      </c>
      <c r="L7" s="23" t="s">
        <v>100</v>
      </c>
      <c r="M7" s="23" t="s">
        <v>101</v>
      </c>
      <c r="N7" s="24" t="s">
        <v>102</v>
      </c>
      <c r="O7" s="24">
        <v>85.58</v>
      </c>
      <c r="P7" s="24">
        <v>92.96</v>
      </c>
      <c r="Q7" s="24">
        <v>106.72</v>
      </c>
      <c r="R7" s="24">
        <v>0</v>
      </c>
      <c r="S7" s="24">
        <v>9212003</v>
      </c>
      <c r="T7" s="24">
        <v>2416.3200000000002</v>
      </c>
      <c r="U7" s="24">
        <v>3812.41</v>
      </c>
      <c r="V7" s="24">
        <v>2752100</v>
      </c>
      <c r="W7" s="24">
        <v>354.78</v>
      </c>
      <c r="X7" s="24">
        <v>7757.2</v>
      </c>
      <c r="Y7" s="24" t="s">
        <v>102</v>
      </c>
      <c r="Z7" s="24" t="s">
        <v>102</v>
      </c>
      <c r="AA7" s="24">
        <v>100.61</v>
      </c>
      <c r="AB7" s="24">
        <v>100</v>
      </c>
      <c r="AC7" s="24">
        <v>100</v>
      </c>
      <c r="AD7" s="24" t="s">
        <v>102</v>
      </c>
      <c r="AE7" s="24" t="s">
        <v>102</v>
      </c>
      <c r="AF7" s="24">
        <v>101.63</v>
      </c>
      <c r="AG7" s="24">
        <v>100.14</v>
      </c>
      <c r="AH7" s="24">
        <v>99.22</v>
      </c>
      <c r="AI7" s="24">
        <v>99.26</v>
      </c>
      <c r="AJ7" s="24" t="s">
        <v>102</v>
      </c>
      <c r="AK7" s="24" t="s">
        <v>102</v>
      </c>
      <c r="AL7" s="24">
        <v>0</v>
      </c>
      <c r="AM7" s="24">
        <v>0</v>
      </c>
      <c r="AN7" s="24">
        <v>0</v>
      </c>
      <c r="AO7" s="24" t="s">
        <v>102</v>
      </c>
      <c r="AP7" s="24" t="s">
        <v>102</v>
      </c>
      <c r="AQ7" s="24">
        <v>9.1</v>
      </c>
      <c r="AR7" s="24">
        <v>10.71</v>
      </c>
      <c r="AS7" s="24">
        <v>11.46</v>
      </c>
      <c r="AT7" s="24">
        <v>11.39</v>
      </c>
      <c r="AU7" s="24" t="s">
        <v>102</v>
      </c>
      <c r="AV7" s="24" t="s">
        <v>102</v>
      </c>
      <c r="AW7" s="24">
        <v>107.36</v>
      </c>
      <c r="AX7" s="24">
        <v>102.37</v>
      </c>
      <c r="AY7" s="24">
        <v>111.81</v>
      </c>
      <c r="AZ7" s="24" t="s">
        <v>102</v>
      </c>
      <c r="BA7" s="24" t="s">
        <v>102</v>
      </c>
      <c r="BB7" s="24">
        <v>101.14</v>
      </c>
      <c r="BC7" s="24">
        <v>104.74</v>
      </c>
      <c r="BD7" s="24">
        <v>104.74</v>
      </c>
      <c r="BE7" s="24">
        <v>104.37</v>
      </c>
      <c r="BF7" s="24" t="s">
        <v>102</v>
      </c>
      <c r="BG7" s="24" t="s">
        <v>102</v>
      </c>
      <c r="BH7" s="24">
        <v>4.38</v>
      </c>
      <c r="BI7" s="24">
        <v>2.71</v>
      </c>
      <c r="BJ7" s="24">
        <v>5.24</v>
      </c>
      <c r="BK7" s="24" t="s">
        <v>102</v>
      </c>
      <c r="BL7" s="24" t="s">
        <v>102</v>
      </c>
      <c r="BM7" s="24">
        <v>255.67</v>
      </c>
      <c r="BN7" s="24">
        <v>242.44</v>
      </c>
      <c r="BO7" s="24">
        <v>228.09</v>
      </c>
      <c r="BP7" s="24">
        <v>230.79</v>
      </c>
      <c r="BQ7" s="24" t="s">
        <v>102</v>
      </c>
      <c r="BR7" s="24" t="s">
        <v>102</v>
      </c>
      <c r="BS7" s="24">
        <v>0</v>
      </c>
      <c r="BT7" s="24">
        <v>0</v>
      </c>
      <c r="BU7" s="24">
        <v>0</v>
      </c>
      <c r="BV7" s="24" t="s">
        <v>102</v>
      </c>
      <c r="BW7" s="24" t="s">
        <v>102</v>
      </c>
      <c r="BX7" s="24">
        <v>0</v>
      </c>
      <c r="BY7" s="24">
        <v>0</v>
      </c>
      <c r="BZ7" s="24">
        <v>0</v>
      </c>
      <c r="CA7" s="24">
        <v>0</v>
      </c>
      <c r="CB7" s="24" t="s">
        <v>102</v>
      </c>
      <c r="CC7" s="24" t="s">
        <v>102</v>
      </c>
      <c r="CD7" s="24">
        <v>35.520000000000003</v>
      </c>
      <c r="CE7" s="24">
        <v>35.39</v>
      </c>
      <c r="CF7" s="24">
        <v>42.71</v>
      </c>
      <c r="CG7" s="24" t="s">
        <v>102</v>
      </c>
      <c r="CH7" s="24" t="s">
        <v>102</v>
      </c>
      <c r="CI7" s="24">
        <v>50.67</v>
      </c>
      <c r="CJ7" s="24">
        <v>48.7</v>
      </c>
      <c r="CK7" s="24">
        <v>52.53</v>
      </c>
      <c r="CL7" s="24">
        <v>52.71</v>
      </c>
      <c r="CM7" s="24" t="s">
        <v>102</v>
      </c>
      <c r="CN7" s="24" t="s">
        <v>102</v>
      </c>
      <c r="CO7" s="24">
        <v>72.16</v>
      </c>
      <c r="CP7" s="24">
        <v>72.06</v>
      </c>
      <c r="CQ7" s="24">
        <v>70.319999999999993</v>
      </c>
      <c r="CR7" s="24" t="s">
        <v>102</v>
      </c>
      <c r="CS7" s="24" t="s">
        <v>102</v>
      </c>
      <c r="CT7" s="24">
        <v>68.2</v>
      </c>
      <c r="CU7" s="24">
        <v>68.05</v>
      </c>
      <c r="CV7" s="24">
        <v>67.099999999999994</v>
      </c>
      <c r="CW7" s="24">
        <v>67.08</v>
      </c>
      <c r="CX7" s="24" t="s">
        <v>102</v>
      </c>
      <c r="CY7" s="24" t="s">
        <v>102</v>
      </c>
      <c r="CZ7" s="24">
        <v>93.27</v>
      </c>
      <c r="DA7" s="24">
        <v>93.29</v>
      </c>
      <c r="DB7" s="24">
        <v>93.59</v>
      </c>
      <c r="DC7" s="24" t="s">
        <v>102</v>
      </c>
      <c r="DD7" s="24" t="s">
        <v>102</v>
      </c>
      <c r="DE7" s="24">
        <v>94.01</v>
      </c>
      <c r="DF7" s="24">
        <v>94.14</v>
      </c>
      <c r="DG7" s="24">
        <v>94.02</v>
      </c>
      <c r="DH7" s="24">
        <v>93.95</v>
      </c>
      <c r="DI7" s="24" t="s">
        <v>102</v>
      </c>
      <c r="DJ7" s="24" t="s">
        <v>102</v>
      </c>
      <c r="DK7" s="24">
        <v>6.64</v>
      </c>
      <c r="DL7" s="24">
        <v>12.99</v>
      </c>
      <c r="DM7" s="24">
        <v>18.559999999999999</v>
      </c>
      <c r="DN7" s="24" t="s">
        <v>102</v>
      </c>
      <c r="DO7" s="24" t="s">
        <v>102</v>
      </c>
      <c r="DP7" s="24">
        <v>31.96</v>
      </c>
      <c r="DQ7" s="24">
        <v>34.17</v>
      </c>
      <c r="DR7" s="24">
        <v>36.770000000000003</v>
      </c>
      <c r="DS7" s="24">
        <v>36.56</v>
      </c>
      <c r="DT7" s="24" t="s">
        <v>102</v>
      </c>
      <c r="DU7" s="24" t="s">
        <v>102</v>
      </c>
      <c r="DV7" s="24">
        <v>0</v>
      </c>
      <c r="DW7" s="24">
        <v>0</v>
      </c>
      <c r="DX7" s="24">
        <v>0</v>
      </c>
      <c r="DY7" s="24" t="s">
        <v>102</v>
      </c>
      <c r="DZ7" s="24" t="s">
        <v>102</v>
      </c>
      <c r="EA7" s="24">
        <v>0.93</v>
      </c>
      <c r="EB7" s="24">
        <v>1.04</v>
      </c>
      <c r="EC7" s="24">
        <v>1.26</v>
      </c>
      <c r="ED7" s="24">
        <v>1.25</v>
      </c>
      <c r="EE7" s="24" t="s">
        <v>102</v>
      </c>
      <c r="EF7" s="24" t="s">
        <v>102</v>
      </c>
      <c r="EG7" s="24">
        <v>0</v>
      </c>
      <c r="EH7" s="24">
        <v>0</v>
      </c>
      <c r="EI7" s="24">
        <v>0</v>
      </c>
      <c r="EJ7" s="24" t="s">
        <v>102</v>
      </c>
      <c r="EK7" s="24" t="s">
        <v>102</v>
      </c>
      <c r="EL7" s="24">
        <v>1.87</v>
      </c>
      <c r="EM7" s="24">
        <v>0.1</v>
      </c>
      <c r="EN7" s="24">
        <v>0.09</v>
      </c>
      <c r="EO7" s="24">
        <v>0.09</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2024-01-18T01:03:08Z</cp:lastPrinted>
  <dcterms:created xsi:type="dcterms:W3CDTF">2023-12-12T00:52:55Z</dcterms:created>
  <dcterms:modified xsi:type="dcterms:W3CDTF">2024-01-29T23:52:15Z</dcterms:modified>
  <cp:category/>
</cp:coreProperties>
</file>