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T:\050　管理調整係\014　決算\経営比較分析\R04決算\01_財政課依頼（1.31〆）\02_提出\"/>
    </mc:Choice>
  </mc:AlternateContent>
  <xr:revisionPtr revIDLastSave="0" documentId="13_ncr:1_{700A0F1A-1446-425A-B886-75356AF24AFE}" xr6:coauthVersionLast="36" xr6:coauthVersionMax="36" xr10:uidLastSave="{00000000-0000-0000-0000-000000000000}"/>
  <workbookProtection workbookAlgorithmName="SHA-512" workbookHashValue="ZH73WDr3Cqzb9w9i2UACBsxwxb5MRzKOa3tFXZPsKGAytcLXFrYx7tYVho1tyJrNBThsezY29HjCtIZp4WLooQ==" workbookSaltValue="ww0LiQh0up33e9T39RFKPA==" workbookSpinCount="100000" lockStructure="1"/>
  <bookViews>
    <workbookView xWindow="186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AD10" i="4" s="1"/>
  <c r="Q6" i="5"/>
  <c r="W10" i="4" s="1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BB10" i="4"/>
  <c r="AT10" i="4"/>
  <c r="P10" i="4"/>
  <c r="I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<sst xmlns="http://schemas.openxmlformats.org/spreadsheetml/2006/main" count="275" uniqueCount="117">
  <si>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</si>
  <si>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</si>
  <si>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</si>
  <si>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</si>
  <si>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</si>
  <si>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</si>
  <si>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</si>
  <si>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</si>
  <si>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</si>
  <si>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</si>
  <si>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</si>
  <si>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</si>
  <si>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</si>
  <si>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</si>
  <si>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</si>
  <si>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</si>
  <si>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</si>
  <si>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</si>
  <si>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</si>
  <si>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</si>
  <si>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</si>
  <si>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</si>
  <si>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</si>
  <si>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</si>
  <si>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</si>
  <si>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</si>
  <si>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</si>
  <si>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</si>
  <si>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</si>
  <si>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</si>
  <si>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</si>
  <si>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</si>
  <si>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</si>
  <si>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</si>
  <si>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</si>
  <si>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</si>
  <si>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</si>
  <si>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</si>
  <si>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</si>
  <si>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</si>
  <si>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</si>
  <si>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</si>
  <si>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</si>
  <si>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</si>
  <si>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</si>
  <si>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</si>
  <si>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</si>
  <si>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</si>
  <si>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</si>
  <si>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</si>
  <si>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</si>
  <si>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</si>
  <si>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</si>
  <si>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</si>
  <si>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</si>
  <si>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</si>
  <si>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</si>
  <si>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</si>
  <si>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</si>
  <si>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</si>
  <si>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</si>
  <si>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</si>
  <si>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</si>
  <si>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</si>
  <si>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</si>
  <si>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</si>
  <si>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</si>
  <si>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</si>
  <si>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</si>
  <si>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</si>
  <si>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</si>
  <si>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</si>
  <si>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</si>
  <si>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</si>
  <si>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</si>
  <si>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</si>
  <si>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</si>
  <si>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</si>
  <si>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</si>
  <si>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</si>
  <si>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</si>
  <si>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</si>
  <si>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</si>
  <si>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</si>
  <si>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</si>
  <si>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</si>
  <si>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</si>
  <si>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</si>
  <si>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</si>
  <si>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</si>
  <si>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</si>
  <si>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</si>
  <si>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</si>
  <si>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</si>
  <si>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</si>
  <si>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</si>
  <si>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新潟県</t>
  </si>
  <si>
    <t>法適用</t>
  </si>
  <si>
    <t>下水道事業</t>
  </si>
  <si>
    <t>流域下水道</t>
  </si>
  <si>
    <t>E1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</si>
  <si>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</si>
  <si>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</si>
  <si>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</si>
  <si>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</si>
  <si>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</si>
  <si>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</si>
  <si>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</si>
  <si>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</si>
  <si>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</si>
  <si>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</si>
  <si>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</si>
  <si>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</si>
  <si>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</si>
  <si>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①経常収支比率、②累積欠損金比率
　経常収支比率は100%を上回っており、累積欠損金もないことから、経営は健全であると考えています。
③流動比率
　流動比率は100%を超えており、支払能力に支障はないと考えています。
④企業債残高対事業規模比率
　投資計画に基づき適切な施設整備・改築更新を行っており、類似団体と比較しても概ね同じ比率となっています。
⑥汚水処理原価
　令和４年度は、電気料金の高騰等の影響もあり前年度比で0.45円の増加となっています。
⑦施設利用率
　前年度比0.49ポイント減となっていますが、類似団体と比較しても概ね同じ比率となっており、概ね効率的に施設を利用しています。
⑧水洗化率
　類似団体より低い状況にあるため、関連市町村と連携し、接続率向上に努めます。</t>
    <phoneticPr fontId="4"/>
  </si>
  <si>
    <t>①有形固定資産減価償却率
　令和２年度より公営企業会計に移行したため、減価償却累計額が３か年分しか計上されていないことから、類似団体に比して低い水準となっています。
②管渠老朽化率
　事業開始が最も早い新潟処理区の供用開始が昭和55年であり、法定耐用年数を経過した管渠はありません。
③管渠改善率
　令和４年度の管渠の更新はありませんでした。</t>
    <phoneticPr fontId="4"/>
  </si>
  <si>
    <t>・令和２年度から企業会計へ移行（法適用）したため、令和元年度までの数値は空欄である。
・地方公営企業決算状況調査（いわゆる決算統計）の数値を用いている。
【全体総括】
　本県では、流域下水道施設維持管理計画を踏まえて、
・定期的な調査・点検の実施
・現在の施設状態の評価
・下水道ストックマネジメント計画の策定
・計画的な修繕及び改築更新の実施
を行い、各施設のライフサイクルコスト（LCC）の縮減と事業の平準化を図ることとしています。
　今後とも、令和２年３月に策定した経営戦略を踏まえながら、計画的な更新投資及び維持管理により施設の安全性・信頼性を確保するとともに、経営基盤の強化に努めていきたいと考えています。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</si>
</sst>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.3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0.02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D-488D-9898-CFF73C992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1.87</c:v>
                </c:pt>
                <c:pt idx="3">
                  <c:v>0.1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AD-488D-9898-CFF73C992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69.91</c:v>
                </c:pt>
                <c:pt idx="3">
                  <c:v>67.87</c:v>
                </c:pt>
                <c:pt idx="4">
                  <c:v>67.38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D-4E66-AD09-EE61B8EB8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68.2</c:v>
                </c:pt>
                <c:pt idx="3">
                  <c:v>68.05</c:v>
                </c:pt>
                <c:pt idx="4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6D-4E66-AD09-EE61B8EB8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86.89</c:v>
                </c:pt>
                <c:pt idx="3">
                  <c:v>87.3</c:v>
                </c:pt>
                <c:pt idx="4">
                  <c:v>87.88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0-497E-8B68-357A375E5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94.01</c:v>
                </c:pt>
                <c:pt idx="3">
                  <c:v>94.14</c:v>
                </c:pt>
                <c:pt idx="4">
                  <c:v>94.02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00-497E-8B68-357A375E5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109.51</c:v>
                </c:pt>
                <c:pt idx="3">
                  <c:v>107.51</c:v>
                </c:pt>
                <c:pt idx="4">
                  <c:v>107.66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D-4D55-B132-487EC1E96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101.63</c:v>
                </c:pt>
                <c:pt idx="3">
                  <c:v>100.14</c:v>
                </c:pt>
                <c:pt idx="4">
                  <c:v>99.22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BD-4D55-B132-487EC1E96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4.6100000000000003</c:v>
                </c:pt>
                <c:pt idx="3">
                  <c:v>8.83</c:v>
                </c:pt>
                <c:pt idx="4">
                  <c:v>12.85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74-4D76-BBB2-ADEFF0BC6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31.96</c:v>
                </c:pt>
                <c:pt idx="3">
                  <c:v>34.17</c:v>
                </c:pt>
                <c:pt idx="4">
                  <c:v>36.770000000000003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74-4D76-BBB2-ADEFF0BC6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D-426A-A684-9C37FEC80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0.93</c:v>
                </c:pt>
                <c:pt idx="3">
                  <c:v>1.04</c:v>
                </c:pt>
                <c:pt idx="4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ED-426A-A684-9C37FEC80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3-46A7-B1EA-E4FC2B3DF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9.1</c:v>
                </c:pt>
                <c:pt idx="3">
                  <c:v>10.71</c:v>
                </c:pt>
                <c:pt idx="4">
                  <c:v>11.46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A3-46A7-B1EA-E4FC2B3DF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89.43</c:v>
                </c:pt>
                <c:pt idx="3">
                  <c:v>101.67</c:v>
                </c:pt>
                <c:pt idx="4">
                  <c:v>112.27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0-4554-AF64-9E65A910B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101.14</c:v>
                </c:pt>
                <c:pt idx="3">
                  <c:v>104.74</c:v>
                </c:pt>
                <c:pt idx="4">
                  <c:v>104.74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C0-4554-AF64-9E65A910B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297.07</c:v>
                </c:pt>
                <c:pt idx="3">
                  <c:v>292.19</c:v>
                </c:pt>
                <c:pt idx="4">
                  <c:v>276.33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A-436B-B7BB-FE7C1DBCC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255.67</c:v>
                </c:pt>
                <c:pt idx="3">
                  <c:v>242.44</c:v>
                </c:pt>
                <c:pt idx="4">
                  <c:v>228.09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6A-436B-B7BB-FE7C1DBCC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7-4A17-9820-1AA06F422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17-4A17-9820-1AA06F422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50.21</c:v>
                </c:pt>
                <c:pt idx="3">
                  <c:v>50.14</c:v>
                </c:pt>
                <c:pt idx="4">
                  <c:v>50.59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1-479E-A8EA-4805BBC5A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50.67</c:v>
                </c:pt>
                <c:pt idx="3">
                  <c:v>48.7</c:v>
                </c:pt>
                <c:pt idx="4">
                  <c:v>52.53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E1-479E-A8EA-4805BBC5A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【93.95】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70" zoomScaleNormal="70" workbookViewId="0">
      <selection activeCell="CC18" sqref="CC1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新潟県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流域下水道</v>
      </c>
      <c r="Q8" s="66"/>
      <c r="R8" s="66"/>
      <c r="S8" s="66"/>
      <c r="T8" s="66"/>
      <c r="U8" s="66"/>
      <c r="V8" s="66"/>
      <c r="W8" s="66" t="str">
        <f>データ!L6</f>
        <v>E1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2163908</v>
      </c>
      <c r="AM8" s="55"/>
      <c r="AN8" s="55"/>
      <c r="AO8" s="55"/>
      <c r="AP8" s="55"/>
      <c r="AQ8" s="55"/>
      <c r="AR8" s="55"/>
      <c r="AS8" s="55"/>
      <c r="AT8" s="54">
        <f>データ!T6</f>
        <v>12583.88</v>
      </c>
      <c r="AU8" s="54"/>
      <c r="AV8" s="54"/>
      <c r="AW8" s="54"/>
      <c r="AX8" s="54"/>
      <c r="AY8" s="54"/>
      <c r="AZ8" s="54"/>
      <c r="BA8" s="54"/>
      <c r="BB8" s="54">
        <f>データ!U6</f>
        <v>171.96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>
        <f>データ!O6</f>
        <v>79.69</v>
      </c>
      <c r="J10" s="54"/>
      <c r="K10" s="54"/>
      <c r="L10" s="54"/>
      <c r="M10" s="54"/>
      <c r="N10" s="54"/>
      <c r="O10" s="54"/>
      <c r="P10" s="54">
        <f>データ!P6</f>
        <v>50.26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0</v>
      </c>
      <c r="AE10" s="55"/>
      <c r="AF10" s="55"/>
      <c r="AG10" s="55"/>
      <c r="AH10" s="55"/>
      <c r="AI10" s="55"/>
      <c r="AJ10" s="55"/>
      <c r="AK10" s="2"/>
      <c r="AL10" s="55">
        <f>データ!V6</f>
        <v>722082</v>
      </c>
      <c r="AM10" s="55"/>
      <c r="AN10" s="55"/>
      <c r="AO10" s="55"/>
      <c r="AP10" s="55"/>
      <c r="AQ10" s="55"/>
      <c r="AR10" s="55"/>
      <c r="AS10" s="55"/>
      <c r="AT10" s="54">
        <f>データ!W6</f>
        <v>215.86</v>
      </c>
      <c r="AU10" s="54"/>
      <c r="AV10" s="54"/>
      <c r="AW10" s="54"/>
      <c r="AX10" s="54"/>
      <c r="AY10" s="54"/>
      <c r="AZ10" s="54"/>
      <c r="BA10" s="54"/>
      <c r="BB10" s="54">
        <f>データ!X6</f>
        <v>3345.14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80" t="s">
        <v>116</v>
      </c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80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80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80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80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80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80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80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80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80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80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80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80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80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80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80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【99.26】</v>
      </c>
      <c r="F85" s="12" t="str">
        <f>データ!AT6</f>
        <v>【11.39】</v>
      </c>
      <c r="G85" s="12" t="str">
        <f>データ!BE6</f>
        <v>【104.37】</v>
      </c>
      <c r="H85" s="12" t="str">
        <f>データ!BP6</f>
        <v>【230.79】</v>
      </c>
      <c r="I85" s="12" t="str">
        <f>データ!CA6</f>
        <v>【0.00】</v>
      </c>
      <c r="J85" s="12" t="str">
        <f>データ!CL6</f>
        <v>【52.71】</v>
      </c>
      <c r="K85" s="12" t="str">
        <f>データ!CW6</f>
        <v>【67.08】</v>
      </c>
      <c r="L85" s="12" t="str">
        <f>データ!DH6</f>
        <v>【93.95】</v>
      </c>
      <c r="M85" s="12" t="str">
        <f>データ!DS6</f>
        <v>【36.56】</v>
      </c>
      <c r="N85" s="12" t="str">
        <f>データ!ED6</f>
        <v>【1.25】</v>
      </c>
      <c r="O85" s="12" t="str">
        <f>データ!EO6</f>
        <v>【0.09】</v>
      </c>
    </row>
  </sheetData>
  <sheetProtection algorithmName="SHA-512" hashValue="ptl7zENuxLPmUCpk6Wd6muFY5zsCxIy7L3J0TcoFW2d/BCwZI6HCczoBoyKNv/kv6RkJivlFdQzR0rEcdVDWDQ==" saltValue="2AhG9w71zDvtEHYx01r+O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150002</v>
      </c>
      <c r="D6" s="19">
        <f t="shared" si="3"/>
        <v>46</v>
      </c>
      <c r="E6" s="19">
        <f t="shared" si="3"/>
        <v>17</v>
      </c>
      <c r="F6" s="19">
        <f t="shared" si="3"/>
        <v>3</v>
      </c>
      <c r="G6" s="19">
        <f t="shared" si="3"/>
        <v>0</v>
      </c>
      <c r="H6" s="19" t="str">
        <f t="shared" si="3"/>
        <v>新潟県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流域下水道</v>
      </c>
      <c r="L6" s="19" t="str">
        <f t="shared" si="3"/>
        <v>E1</v>
      </c>
      <c r="M6" s="19" t="str">
        <f t="shared" si="3"/>
        <v>非設置</v>
      </c>
      <c r="N6" s="20" t="str">
        <f t="shared" si="3"/>
        <v>-</v>
      </c>
      <c r="O6" s="20">
        <f t="shared" si="3"/>
        <v>79.69</v>
      </c>
      <c r="P6" s="20">
        <f t="shared" si="3"/>
        <v>50.26</v>
      </c>
      <c r="Q6" s="20">
        <f t="shared" si="3"/>
        <v>100</v>
      </c>
      <c r="R6" s="20">
        <f t="shared" si="3"/>
        <v>0</v>
      </c>
      <c r="S6" s="20">
        <f t="shared" si="3"/>
        <v>2163908</v>
      </c>
      <c r="T6" s="20">
        <f t="shared" si="3"/>
        <v>12583.88</v>
      </c>
      <c r="U6" s="20">
        <f t="shared" si="3"/>
        <v>171.96</v>
      </c>
      <c r="V6" s="20">
        <f t="shared" si="3"/>
        <v>722082</v>
      </c>
      <c r="W6" s="20">
        <f t="shared" si="3"/>
        <v>215.86</v>
      </c>
      <c r="X6" s="20">
        <f t="shared" si="3"/>
        <v>3345.14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109.51</v>
      </c>
      <c r="AB6" s="21">
        <f t="shared" si="4"/>
        <v>107.51</v>
      </c>
      <c r="AC6" s="21">
        <f t="shared" si="4"/>
        <v>107.66</v>
      </c>
      <c r="AD6" s="21" t="str">
        <f t="shared" si="4"/>
        <v>-</v>
      </c>
      <c r="AE6" s="21" t="str">
        <f t="shared" si="4"/>
        <v>-</v>
      </c>
      <c r="AF6" s="21">
        <f t="shared" si="4"/>
        <v>101.63</v>
      </c>
      <c r="AG6" s="21">
        <f t="shared" si="4"/>
        <v>100.14</v>
      </c>
      <c r="AH6" s="21">
        <f t="shared" si="4"/>
        <v>99.22</v>
      </c>
      <c r="AI6" s="20" t="str">
        <f>IF(AI7="","",IF(AI7="-","【-】","【"&amp;SUBSTITUTE(TEXT(AI7,"#,##0.00"),"-","△")&amp;"】"))</f>
        <v>【99.26】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9.1</v>
      </c>
      <c r="AR6" s="21">
        <f t="shared" si="5"/>
        <v>10.71</v>
      </c>
      <c r="AS6" s="21">
        <f t="shared" si="5"/>
        <v>11.46</v>
      </c>
      <c r="AT6" s="20" t="str">
        <f>IF(AT7="","",IF(AT7="-","【-】","【"&amp;SUBSTITUTE(TEXT(AT7,"#,##0.00"),"-","△")&amp;"】"))</f>
        <v>【11.39】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89.43</v>
      </c>
      <c r="AX6" s="21">
        <f t="shared" si="6"/>
        <v>101.67</v>
      </c>
      <c r="AY6" s="21">
        <f t="shared" si="6"/>
        <v>112.27</v>
      </c>
      <c r="AZ6" s="21" t="str">
        <f t="shared" si="6"/>
        <v>-</v>
      </c>
      <c r="BA6" s="21" t="str">
        <f t="shared" si="6"/>
        <v>-</v>
      </c>
      <c r="BB6" s="21">
        <f t="shared" si="6"/>
        <v>101.14</v>
      </c>
      <c r="BC6" s="21">
        <f t="shared" si="6"/>
        <v>104.74</v>
      </c>
      <c r="BD6" s="21">
        <f t="shared" si="6"/>
        <v>104.74</v>
      </c>
      <c r="BE6" s="20" t="str">
        <f>IF(BE7="","",IF(BE7="-","【-】","【"&amp;SUBSTITUTE(TEXT(BE7,"#,##0.00"),"-","△")&amp;"】"))</f>
        <v>【104.37】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297.07</v>
      </c>
      <c r="BI6" s="21">
        <f t="shared" si="7"/>
        <v>292.19</v>
      </c>
      <c r="BJ6" s="21">
        <f t="shared" si="7"/>
        <v>276.33</v>
      </c>
      <c r="BK6" s="21" t="str">
        <f t="shared" si="7"/>
        <v>-</v>
      </c>
      <c r="BL6" s="21" t="str">
        <f t="shared" si="7"/>
        <v>-</v>
      </c>
      <c r="BM6" s="21">
        <f t="shared" si="7"/>
        <v>255.67</v>
      </c>
      <c r="BN6" s="21">
        <f t="shared" si="7"/>
        <v>242.44</v>
      </c>
      <c r="BO6" s="21">
        <f t="shared" si="7"/>
        <v>228.09</v>
      </c>
      <c r="BP6" s="20" t="str">
        <f>IF(BP7="","",IF(BP7="-","【-】","【"&amp;SUBSTITUTE(TEXT(BP7,"#,##0.00"),"-","△")&amp;"】"))</f>
        <v>【230.79】</v>
      </c>
      <c r="BQ6" s="21" t="str">
        <f>IF(BQ7="",NA(),BQ7)</f>
        <v>-</v>
      </c>
      <c r="BR6" s="21" t="str">
        <f t="shared" ref="BR6:BZ6" si="8">IF(BR7="",NA(),BR7)</f>
        <v>-</v>
      </c>
      <c r="BS6" s="20">
        <f t="shared" si="8"/>
        <v>0</v>
      </c>
      <c r="BT6" s="20">
        <f t="shared" si="8"/>
        <v>0</v>
      </c>
      <c r="BU6" s="20">
        <f t="shared" si="8"/>
        <v>0</v>
      </c>
      <c r="BV6" s="21" t="str">
        <f t="shared" si="8"/>
        <v>-</v>
      </c>
      <c r="BW6" s="21" t="str">
        <f t="shared" si="8"/>
        <v>-</v>
      </c>
      <c r="BX6" s="20">
        <f t="shared" si="8"/>
        <v>0</v>
      </c>
      <c r="BY6" s="20">
        <f t="shared" si="8"/>
        <v>0</v>
      </c>
      <c r="BZ6" s="20">
        <f t="shared" si="8"/>
        <v>0</v>
      </c>
      <c r="CA6" s="20" t="str">
        <f>IF(CA7="","",IF(CA7="-","【-】","【"&amp;SUBSTITUTE(TEXT(CA7,"#,##0.00"),"-","△")&amp;"】"))</f>
        <v>【0.00】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50.21</v>
      </c>
      <c r="CE6" s="21">
        <f t="shared" si="9"/>
        <v>50.14</v>
      </c>
      <c r="CF6" s="21">
        <f t="shared" si="9"/>
        <v>50.59</v>
      </c>
      <c r="CG6" s="21" t="str">
        <f t="shared" si="9"/>
        <v>-</v>
      </c>
      <c r="CH6" s="21" t="str">
        <f t="shared" si="9"/>
        <v>-</v>
      </c>
      <c r="CI6" s="21">
        <f t="shared" si="9"/>
        <v>50.67</v>
      </c>
      <c r="CJ6" s="21">
        <f t="shared" si="9"/>
        <v>48.7</v>
      </c>
      <c r="CK6" s="21">
        <f t="shared" si="9"/>
        <v>52.53</v>
      </c>
      <c r="CL6" s="20" t="str">
        <f>IF(CL7="","",IF(CL7="-","【-】","【"&amp;SUBSTITUTE(TEXT(CL7,"#,##0.00"),"-","△")&amp;"】"))</f>
        <v>【52.71】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69.91</v>
      </c>
      <c r="CP6" s="21">
        <f t="shared" si="10"/>
        <v>67.87</v>
      </c>
      <c r="CQ6" s="21">
        <f t="shared" si="10"/>
        <v>67.38</v>
      </c>
      <c r="CR6" s="21" t="str">
        <f t="shared" si="10"/>
        <v>-</v>
      </c>
      <c r="CS6" s="21" t="str">
        <f t="shared" si="10"/>
        <v>-</v>
      </c>
      <c r="CT6" s="21">
        <f t="shared" si="10"/>
        <v>68.2</v>
      </c>
      <c r="CU6" s="21">
        <f t="shared" si="10"/>
        <v>68.05</v>
      </c>
      <c r="CV6" s="21">
        <f t="shared" si="10"/>
        <v>67.099999999999994</v>
      </c>
      <c r="CW6" s="20" t="str">
        <f>IF(CW7="","",IF(CW7="-","【-】","【"&amp;SUBSTITUTE(TEXT(CW7,"#,##0.00"),"-","△")&amp;"】"))</f>
        <v>【67.08】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86.89</v>
      </c>
      <c r="DA6" s="21">
        <f t="shared" si="11"/>
        <v>87.3</v>
      </c>
      <c r="DB6" s="21">
        <f t="shared" si="11"/>
        <v>87.88</v>
      </c>
      <c r="DC6" s="21" t="str">
        <f t="shared" si="11"/>
        <v>-</v>
      </c>
      <c r="DD6" s="21" t="str">
        <f t="shared" si="11"/>
        <v>-</v>
      </c>
      <c r="DE6" s="21">
        <f t="shared" si="11"/>
        <v>94.01</v>
      </c>
      <c r="DF6" s="21">
        <f t="shared" si="11"/>
        <v>94.14</v>
      </c>
      <c r="DG6" s="21">
        <f t="shared" si="11"/>
        <v>94.02</v>
      </c>
      <c r="DH6" s="20" t="str">
        <f>IF(DH7="","",IF(DH7="-","【-】","【"&amp;SUBSTITUTE(TEXT(DH7,"#,##0.00"),"-","△")&amp;"】"))</f>
        <v>【93.95】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4.6100000000000003</v>
      </c>
      <c r="DL6" s="21">
        <f t="shared" si="12"/>
        <v>8.83</v>
      </c>
      <c r="DM6" s="21">
        <f t="shared" si="12"/>
        <v>12.85</v>
      </c>
      <c r="DN6" s="21" t="str">
        <f t="shared" si="12"/>
        <v>-</v>
      </c>
      <c r="DO6" s="21" t="str">
        <f t="shared" si="12"/>
        <v>-</v>
      </c>
      <c r="DP6" s="21">
        <f t="shared" si="12"/>
        <v>31.96</v>
      </c>
      <c r="DQ6" s="21">
        <f t="shared" si="12"/>
        <v>34.17</v>
      </c>
      <c r="DR6" s="21">
        <f t="shared" si="12"/>
        <v>36.770000000000003</v>
      </c>
      <c r="DS6" s="20" t="str">
        <f>IF(DS7="","",IF(DS7="-","【-】","【"&amp;SUBSTITUTE(TEXT(DS7,"#,##0.00"),"-","△")&amp;"】"))</f>
        <v>【36.56】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>
        <f t="shared" si="13"/>
        <v>0.93</v>
      </c>
      <c r="EB6" s="21">
        <f t="shared" si="13"/>
        <v>1.04</v>
      </c>
      <c r="EC6" s="21">
        <f t="shared" si="13"/>
        <v>1.26</v>
      </c>
      <c r="ED6" s="20" t="str">
        <f>IF(ED7="","",IF(ED7="-","【-】","【"&amp;SUBSTITUTE(TEXT(ED7,"#,##0.00"),"-","△")&amp;"】"))</f>
        <v>【1.25】</v>
      </c>
      <c r="EE6" s="21" t="str">
        <f>IF(EE7="",NA(),EE7)</f>
        <v>-</v>
      </c>
      <c r="EF6" s="21" t="str">
        <f t="shared" ref="EF6:EN6" si="14">IF(EF7="",NA(),EF7)</f>
        <v>-</v>
      </c>
      <c r="EG6" s="21">
        <f t="shared" si="14"/>
        <v>0.1</v>
      </c>
      <c r="EH6" s="21">
        <f t="shared" si="14"/>
        <v>0.02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1.87</v>
      </c>
      <c r="EM6" s="21">
        <f t="shared" si="14"/>
        <v>0.1</v>
      </c>
      <c r="EN6" s="21">
        <f t="shared" si="14"/>
        <v>0.09</v>
      </c>
      <c r="EO6" s="20" t="str">
        <f>IF(EO7="","",IF(EO7="-","【-】","【"&amp;SUBSTITUTE(TEXT(EO7,"#,##0.00"),"-","△")&amp;"】"))</f>
        <v>【0.09】</v>
      </c>
    </row>
    <row r="7" spans="1:148" s="22" customFormat="1" x14ac:dyDescent="0.15">
      <c r="A7" s="14"/>
      <c r="B7" s="23">
        <v>2022</v>
      </c>
      <c r="C7" s="23">
        <v>150002</v>
      </c>
      <c r="D7" s="23">
        <v>46</v>
      </c>
      <c r="E7" s="23">
        <v>17</v>
      </c>
      <c r="F7" s="23">
        <v>3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79.69</v>
      </c>
      <c r="P7" s="24">
        <v>50.26</v>
      </c>
      <c r="Q7" s="24">
        <v>100</v>
      </c>
      <c r="R7" s="24">
        <v>0</v>
      </c>
      <c r="S7" s="24">
        <v>2163908</v>
      </c>
      <c r="T7" s="24">
        <v>12583.88</v>
      </c>
      <c r="U7" s="24">
        <v>171.96</v>
      </c>
      <c r="V7" s="24">
        <v>722082</v>
      </c>
      <c r="W7" s="24">
        <v>215.86</v>
      </c>
      <c r="X7" s="24">
        <v>3345.14</v>
      </c>
      <c r="Y7" s="24" t="s">
        <v>102</v>
      </c>
      <c r="Z7" s="24" t="s">
        <v>102</v>
      </c>
      <c r="AA7" s="24">
        <v>109.51</v>
      </c>
      <c r="AB7" s="24">
        <v>107.51</v>
      </c>
      <c r="AC7" s="24">
        <v>107.66</v>
      </c>
      <c r="AD7" s="24" t="s">
        <v>102</v>
      </c>
      <c r="AE7" s="24" t="s">
        <v>102</v>
      </c>
      <c r="AF7" s="24">
        <v>101.63</v>
      </c>
      <c r="AG7" s="24">
        <v>100.14</v>
      </c>
      <c r="AH7" s="24">
        <v>99.22</v>
      </c>
      <c r="AI7" s="24">
        <v>99.26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9.1</v>
      </c>
      <c r="AR7" s="24">
        <v>10.71</v>
      </c>
      <c r="AS7" s="24">
        <v>11.46</v>
      </c>
      <c r="AT7" s="24">
        <v>11.39</v>
      </c>
      <c r="AU7" s="24" t="s">
        <v>102</v>
      </c>
      <c r="AV7" s="24" t="s">
        <v>102</v>
      </c>
      <c r="AW7" s="24">
        <v>89.43</v>
      </c>
      <c r="AX7" s="24">
        <v>101.67</v>
      </c>
      <c r="AY7" s="24">
        <v>112.27</v>
      </c>
      <c r="AZ7" s="24" t="s">
        <v>102</v>
      </c>
      <c r="BA7" s="24" t="s">
        <v>102</v>
      </c>
      <c r="BB7" s="24">
        <v>101.14</v>
      </c>
      <c r="BC7" s="24">
        <v>104.74</v>
      </c>
      <c r="BD7" s="24">
        <v>104.74</v>
      </c>
      <c r="BE7" s="24">
        <v>104.37</v>
      </c>
      <c r="BF7" s="24" t="s">
        <v>102</v>
      </c>
      <c r="BG7" s="24" t="s">
        <v>102</v>
      </c>
      <c r="BH7" s="24">
        <v>297.07</v>
      </c>
      <c r="BI7" s="24">
        <v>292.19</v>
      </c>
      <c r="BJ7" s="24">
        <v>276.33</v>
      </c>
      <c r="BK7" s="24" t="s">
        <v>102</v>
      </c>
      <c r="BL7" s="24" t="s">
        <v>102</v>
      </c>
      <c r="BM7" s="24">
        <v>255.67</v>
      </c>
      <c r="BN7" s="24">
        <v>242.44</v>
      </c>
      <c r="BO7" s="24">
        <v>228.09</v>
      </c>
      <c r="BP7" s="24">
        <v>230.79</v>
      </c>
      <c r="BQ7" s="24" t="s">
        <v>102</v>
      </c>
      <c r="BR7" s="24" t="s">
        <v>102</v>
      </c>
      <c r="BS7" s="24">
        <v>0</v>
      </c>
      <c r="BT7" s="24">
        <v>0</v>
      </c>
      <c r="BU7" s="24">
        <v>0</v>
      </c>
      <c r="BV7" s="24" t="s">
        <v>102</v>
      </c>
      <c r="BW7" s="24" t="s">
        <v>102</v>
      </c>
      <c r="BX7" s="24">
        <v>0</v>
      </c>
      <c r="BY7" s="24">
        <v>0</v>
      </c>
      <c r="BZ7" s="24">
        <v>0</v>
      </c>
      <c r="CA7" s="24">
        <v>0</v>
      </c>
      <c r="CB7" s="24" t="s">
        <v>102</v>
      </c>
      <c r="CC7" s="24" t="s">
        <v>102</v>
      </c>
      <c r="CD7" s="24">
        <v>50.21</v>
      </c>
      <c r="CE7" s="24">
        <v>50.14</v>
      </c>
      <c r="CF7" s="24">
        <v>50.59</v>
      </c>
      <c r="CG7" s="24" t="s">
        <v>102</v>
      </c>
      <c r="CH7" s="24" t="s">
        <v>102</v>
      </c>
      <c r="CI7" s="24">
        <v>50.67</v>
      </c>
      <c r="CJ7" s="24">
        <v>48.7</v>
      </c>
      <c r="CK7" s="24">
        <v>52.53</v>
      </c>
      <c r="CL7" s="24">
        <v>52.71</v>
      </c>
      <c r="CM7" s="24" t="s">
        <v>102</v>
      </c>
      <c r="CN7" s="24" t="s">
        <v>102</v>
      </c>
      <c r="CO7" s="24">
        <v>69.91</v>
      </c>
      <c r="CP7" s="24">
        <v>67.87</v>
      </c>
      <c r="CQ7" s="24">
        <v>67.38</v>
      </c>
      <c r="CR7" s="24" t="s">
        <v>102</v>
      </c>
      <c r="CS7" s="24" t="s">
        <v>102</v>
      </c>
      <c r="CT7" s="24">
        <v>68.2</v>
      </c>
      <c r="CU7" s="24">
        <v>68.05</v>
      </c>
      <c r="CV7" s="24">
        <v>67.099999999999994</v>
      </c>
      <c r="CW7" s="24">
        <v>67.08</v>
      </c>
      <c r="CX7" s="24" t="s">
        <v>102</v>
      </c>
      <c r="CY7" s="24" t="s">
        <v>102</v>
      </c>
      <c r="CZ7" s="24">
        <v>86.89</v>
      </c>
      <c r="DA7" s="24">
        <v>87.3</v>
      </c>
      <c r="DB7" s="24">
        <v>87.88</v>
      </c>
      <c r="DC7" s="24" t="s">
        <v>102</v>
      </c>
      <c r="DD7" s="24" t="s">
        <v>102</v>
      </c>
      <c r="DE7" s="24">
        <v>94.01</v>
      </c>
      <c r="DF7" s="24">
        <v>94.14</v>
      </c>
      <c r="DG7" s="24">
        <v>94.02</v>
      </c>
      <c r="DH7" s="24">
        <v>93.95</v>
      </c>
      <c r="DI7" s="24" t="s">
        <v>102</v>
      </c>
      <c r="DJ7" s="24" t="s">
        <v>102</v>
      </c>
      <c r="DK7" s="24">
        <v>4.6100000000000003</v>
      </c>
      <c r="DL7" s="24">
        <v>8.83</v>
      </c>
      <c r="DM7" s="24">
        <v>12.85</v>
      </c>
      <c r="DN7" s="24" t="s">
        <v>102</v>
      </c>
      <c r="DO7" s="24" t="s">
        <v>102</v>
      </c>
      <c r="DP7" s="24">
        <v>31.96</v>
      </c>
      <c r="DQ7" s="24">
        <v>34.17</v>
      </c>
      <c r="DR7" s="24">
        <v>36.770000000000003</v>
      </c>
      <c r="DS7" s="24">
        <v>36.56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0.93</v>
      </c>
      <c r="EB7" s="24">
        <v>1.04</v>
      </c>
      <c r="EC7" s="24">
        <v>1.26</v>
      </c>
      <c r="ED7" s="24">
        <v>1.25</v>
      </c>
      <c r="EE7" s="24" t="s">
        <v>102</v>
      </c>
      <c r="EF7" s="24" t="s">
        <v>102</v>
      </c>
      <c r="EG7" s="24">
        <v>0.1</v>
      </c>
      <c r="EH7" s="24">
        <v>0.02</v>
      </c>
      <c r="EI7" s="24">
        <v>0</v>
      </c>
      <c r="EJ7" s="24" t="s">
        <v>102</v>
      </c>
      <c r="EK7" s="24" t="s">
        <v>102</v>
      </c>
      <c r="EL7" s="24">
        <v>1.87</v>
      </c>
      <c r="EM7" s="24">
        <v>0.1</v>
      </c>
      <c r="EN7" s="24">
        <v>0.09</v>
      </c>
      <c r="EO7" s="24">
        <v>0.09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2024-01-16T06:00:42Z</cp:lastPrinted>
  <dcterms:created xsi:type="dcterms:W3CDTF">2023-12-12T00:52:56Z</dcterms:created>
  <dcterms:modified xsi:type="dcterms:W3CDTF">2024-01-16T06:10:14Z</dcterms:modified>
  <cp:category/>
</cp:coreProperties>
</file>