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5地方公営企業決算統計\20　経営比較分析表\02 作業\【経営比較分析表】\"/>
    </mc:Choice>
  </mc:AlternateContent>
  <xr:revisionPtr revIDLastSave="0" documentId="13_ncr:1_{9A924BC1-3015-4E31-95E9-4C806FB09621}" xr6:coauthVersionLast="36" xr6:coauthVersionMax="36" xr10:uidLastSave="{00000000-0000-0000-0000-000000000000}"/>
  <workbookProtection workbookAlgorithmName="SHA-512" workbookHashValue="AuAu5e1nZ15RRbTBmC6wBBexcZDKM2jrPGzpKImiCX4QiP6tuhm8HhGFeCGpQMdUvy7DrRCZ4D8kf6Y5PhoWrA==" workbookSaltValue="BkrlUfKD6lol7JXDNalJvw==" workbookSpinCount="100000" lockStructure="1"/>
  <bookViews>
    <workbookView xWindow="0" yWindow="0" windowWidth="28800" windowHeight="1041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X6" i="5"/>
  <c r="W6" i="5"/>
  <c r="V6" i="5"/>
  <c r="U6" i="5"/>
  <c r="T6" i="5"/>
  <c r="FZ10" i="4" s="1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EG10" i="4"/>
  <c r="CN10" i="4"/>
  <c r="AU10" i="4"/>
  <c r="B10" i="4"/>
  <c r="JW8" i="4"/>
  <c r="ID8" i="4"/>
  <c r="FZ8" i="4"/>
  <c r="EG8" i="4"/>
  <c r="CN8" i="4"/>
  <c r="AU8" i="4"/>
  <c r="B8" i="4"/>
  <c r="B6" i="4"/>
  <c r="JB78" i="4" l="1"/>
  <c r="IZ54" i="4"/>
  <c r="FO78" i="4"/>
  <c r="FL54" i="4"/>
  <c r="FL32" i="4"/>
  <c r="BX54" i="4"/>
  <c r="BX32" i="4"/>
  <c r="IZ32" i="4"/>
  <c r="BX78" i="4"/>
  <c r="MO78" i="4"/>
  <c r="MN54" i="4"/>
  <c r="MN32" i="4"/>
  <c r="C11" i="5"/>
  <c r="D11" i="5"/>
  <c r="E11" i="5"/>
  <c r="B11" i="5"/>
  <c r="GT78" i="4" l="1"/>
  <c r="GR54" i="4"/>
  <c r="GR32" i="4"/>
  <c r="DG78" i="4"/>
  <c r="DD54" i="4"/>
  <c r="DD32" i="4"/>
  <c r="P78" i="4"/>
  <c r="P54" i="4"/>
  <c r="P32" i="4"/>
  <c r="KF32" i="4"/>
  <c r="KG78" i="4"/>
  <c r="KF54" i="4"/>
  <c r="AT78" i="4"/>
  <c r="AT54" i="4"/>
  <c r="LK78" i="4"/>
  <c r="LJ54" i="4"/>
  <c r="LJ32" i="4"/>
  <c r="EH32" i="4"/>
  <c r="HX78" i="4"/>
  <c r="HV54" i="4"/>
  <c r="HV32" i="4"/>
  <c r="EK78" i="4"/>
  <c r="EH54" i="4"/>
  <c r="AT32" i="4"/>
  <c r="LZ78" i="4"/>
  <c r="LY54" i="4"/>
  <c r="IM78" i="4"/>
  <c r="IK54" i="4"/>
  <c r="IK32" i="4"/>
  <c r="EW54" i="4"/>
  <c r="EW32" i="4"/>
  <c r="EZ78" i="4"/>
  <c r="BI32" i="4"/>
  <c r="BI78" i="4"/>
  <c r="BI54" i="4"/>
  <c r="LY32" i="4"/>
  <c r="DV78" i="4"/>
  <c r="DS54" i="4"/>
  <c r="AE78" i="4"/>
  <c r="AE54" i="4"/>
  <c r="AE32" i="4"/>
  <c r="KU54" i="4"/>
  <c r="KU32" i="4"/>
  <c r="DS32" i="4"/>
  <c r="KV78" i="4"/>
  <c r="HI78" i="4"/>
  <c r="HG54" i="4"/>
  <c r="HG32" i="4"/>
</calcChain>
</file>

<file path=xl/sharedStrings.xml><?xml version="1.0" encoding="utf-8"?>
<sst xmlns="http://schemas.openxmlformats.org/spreadsheetml/2006/main" count="343" uniqueCount="189">
  <si>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</si>
  <si>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</si>
  <si>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</si>
  <si>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</si>
  <si>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</si>
  <si>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</si>
  <si>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</si>
  <si>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</si>
  <si>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</si>
  <si>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</si>
  <si>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</si>
  <si>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</si>
  <si>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</si>
  <si>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</si>
  <si>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</si>
  <si>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</si>
  <si>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</si>
  <si>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</si>
  <si>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</si>
  <si>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</si>
  <si>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</si>
  <si>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</si>
  <si>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</si>
  <si>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</si>
  <si>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</si>
  <si>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</si>
  <si>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</si>
  <si>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</si>
  <si>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</si>
  <si>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</si>
  <si>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</si>
  <si>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</si>
  <si>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</si>
  <si>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</si>
  <si>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</si>
  <si>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</si>
  <si>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</si>
  <si>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</si>
  <si>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</si>
  <si>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</si>
  <si>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</si>
  <si>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</si>
  <si>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</si>
  <si>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</si>
  <si>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</si>
  <si>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</si>
  <si>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</si>
  <si>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</si>
  <si>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</si>
  <si>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</si>
  <si>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</si>
  <si>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</si>
  <si>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</si>
  <si>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</si>
  <si>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</si>
  <si>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</si>
  <si>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</si>
  <si>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</si>
  <si>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</si>
  <si>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</si>
  <si>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</si>
  <si>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</si>
  <si>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</si>
  <si>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</si>
  <si>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</si>
  <si>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</si>
  <si>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</si>
  <si>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</si>
  <si>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</si>
  <si>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</si>
  <si>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</si>
  <si>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</si>
  <si>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</si>
  <si>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</si>
  <si>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</si>
  <si>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</si>
  <si>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</si>
  <si>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</si>
  <si>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</si>
  <si>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</si>
  <si>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</si>
  <si>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</si>
  <si>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</si>
  <si>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</si>
  <si>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</si>
  <si>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</si>
  <si>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</si>
  <si>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</si>
  <si>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</si>
  <si>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</si>
  <si>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</si>
  <si>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</si>
  <si>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</si>
  <si>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</si>
  <si>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</si>
  <si>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</si>
  <si>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</si>
  <si>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</si>
  <si>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</si>
  <si>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</si>
  <si>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</si>
  <si>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</si>
  <si>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</si>
  <si>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</si>
  <si>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</si>
  <si>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</si>
  <si>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</si>
  <si>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</si>
  <si>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</si>
  <si>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</si>
  <si>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</si>
  <si>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</si>
  <si>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</si>
  <si>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</si>
  <si>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</si>
  <si>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</si>
  <si>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</si>
  <si>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</si>
  <si>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</si>
  <si>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</si>
  <si>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</si>
  <si>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</si>
  <si>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</si>
  <si>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</si>
  <si>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</si>
  <si>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</si>
  <si>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</si>
  <si>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</si>
  <si>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</si>
  <si>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</si>
  <si>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</si>
  <si>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</si>
  <si>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</si>
  <si>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</si>
  <si>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</si>
  <si>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</si>
  <si>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</si>
  <si>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</si>
  <si>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</si>
  <si>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</si>
  <si>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</si>
  <si>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</si>
  <si>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</si>
  <si>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</si>
  <si>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</si>
  <si>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</si>
  <si>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</si>
  <si>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</si>
  <si>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</si>
  <si>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</si>
  <si>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</si>
  <si>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</si>
  <si>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</si>
  <si>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</si>
  <si>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</si>
  <si>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</si>
  <si>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</si>
  <si>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</si>
  <si>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</si>
  <si>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</si>
  <si>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</si>
  <si>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</si>
  <si>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</si>
  <si>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</si>
  <si>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</si>
  <si>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</si>
  <si>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</si>
  <si>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</si>
  <si>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</si>
  <si>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柿崎病院</t>
  </si>
  <si>
    <t>条例全部</t>
  </si>
  <si>
    <t>病院事業</t>
  </si>
  <si>
    <t>一般病院</t>
  </si>
  <si>
    <t>50床以上～100床未満</t>
  </si>
  <si>
    <t>自治体職員</t>
  </si>
  <si>
    <t>直営</t>
  </si>
  <si>
    <t>ド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</si>
  <si>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</si>
  <si>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</si>
  <si>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</si>
  <si>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</si>
  <si>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</si>
  <si>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</si>
  <si>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</si>
  <si>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</si>
  <si>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軽度急性期～慢性期病床の機能を担い、上越医療圏の基幹的病院との連携のもと、プライマリ・ケア、入院医療及びリハビリを提供する。</t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</si>
  <si>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②器械備品減価償却率：数値が高い
③１床当たり有形固定資産：数値が低い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</si>
  <si>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</si>
  <si>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r>
      <rPr>
        <sz val="9"/>
        <rFont val="ＭＳ ゴシック"/>
        <family val="3"/>
        <charset val="128"/>
      </rPr>
      <t>　不採算地区病院に該当しており、一般会計繰入金を受けて、経常収支比率は概ね100％を上回るが、医業収支比率の類似病院平均との乖離がある。また、令和2年度以降、新型コロナウイルス感染症の影響もあり、従前よりも病床利用率が低くなっている。一般会計負担縮減の観点から、一層効率的な運営が求められる状況にある。</t>
    </r>
    <r>
      <rPr>
        <sz val="9"/>
        <color theme="1"/>
        <rFont val="ＭＳ ゴシック"/>
        <family val="3"/>
        <charset val="128"/>
      </rPr>
      <t xml:space="preserve">
（各指標の類似病院平均との比較等）
①経常収支比率：数値が低い
②医業収支比率：数値が低い
③修正医業収支比率：数値が低い
④病床利用率：同水準
⑤入院患者１人１日当たり収益：数値が高い
⑥外来患者１人１日当たり収益：数値が低い
⑦職員給与費対医業収益比率：数値が高い
⑧材料費対医業収益比率：数値が低い</t>
    </r>
    <rPh sb="178" eb="180">
      <t>スウチ</t>
    </rPh>
    <rPh sb="181" eb="182">
      <t>ヒク</t>
    </rPh>
    <rPh sb="199" eb="201">
      <t>シュウセイ</t>
    </rPh>
    <rPh sb="201" eb="203">
      <t>イギョウ</t>
    </rPh>
    <rPh sb="203" eb="205">
      <t>シュウシ</t>
    </rPh>
    <rPh sb="205" eb="207">
      <t>ヒリツ</t>
    </rPh>
    <rPh sb="208" eb="210">
      <t>スウチ</t>
    </rPh>
    <rPh sb="211" eb="212">
      <t>ヒク</t>
    </rPh>
    <rPh sb="221" eb="224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</si>
</sst>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78.599999999999994</c:v>
                </c:pt>
                <c:pt idx="1">
                  <c:v>73.7</c:v>
                </c:pt>
                <c:pt idx="2">
                  <c:v>60.5</c:v>
                </c:pt>
                <c:pt idx="3">
                  <c:v>67.7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1-4744-9A04-B79B6D2C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62.3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1-4744-9A04-B79B6D2C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6827</c:v>
                </c:pt>
                <c:pt idx="1">
                  <c:v>6984</c:v>
                </c:pt>
                <c:pt idx="2">
                  <c:v>7261</c:v>
                </c:pt>
                <c:pt idx="3">
                  <c:v>7399</c:v>
                </c:pt>
                <c:pt idx="4">
                  <c:v>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7-4C62-8883-8E5C4DFDD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9060</c:v>
                </c:pt>
                <c:pt idx="1">
                  <c:v>9135</c:v>
                </c:pt>
                <c:pt idx="2">
                  <c:v>9509</c:v>
                </c:pt>
                <c:pt idx="3">
                  <c:v>9548</c:v>
                </c:pt>
                <c:pt idx="4">
                  <c:v>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7-4C62-8883-8E5C4DFDD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26757</c:v>
                </c:pt>
                <c:pt idx="1">
                  <c:v>26663</c:v>
                </c:pt>
                <c:pt idx="2">
                  <c:v>28978</c:v>
                </c:pt>
                <c:pt idx="3">
                  <c:v>28949</c:v>
                </c:pt>
                <c:pt idx="4">
                  <c:v>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B-4A12-9587-403F96859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25711</c:v>
                </c:pt>
                <c:pt idx="1">
                  <c:v>26415</c:v>
                </c:pt>
                <c:pt idx="2">
                  <c:v>27227</c:v>
                </c:pt>
                <c:pt idx="3">
                  <c:v>28176</c:v>
                </c:pt>
                <c:pt idx="4">
                  <c:v>29348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B-4A12-9587-403F96859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37D-9052-5FDADD8C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118.8</c:v>
                </c:pt>
                <c:pt idx="2">
                  <c:v>136</c:v>
                </c:pt>
                <c:pt idx="3">
                  <c:v>131.30000000000001</c:v>
                </c:pt>
                <c:pt idx="4">
                  <c:v>133.6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37D-9052-5FDADD8C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59.7</c:v>
                </c:pt>
                <c:pt idx="2">
                  <c:v>56.3</c:v>
                </c:pt>
                <c:pt idx="3">
                  <c:v>59.3</c:v>
                </c:pt>
                <c:pt idx="4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1-4194-A7CE-8E157593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73.2</c:v>
                </c:pt>
                <c:pt idx="2">
                  <c:v>69.900000000000006</c:v>
                </c:pt>
                <c:pt idx="3">
                  <c:v>71.599999999999994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1-4194-A7CE-8E157593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62.8</c:v>
                </c:pt>
                <c:pt idx="2">
                  <c:v>59.8</c:v>
                </c:pt>
                <c:pt idx="3">
                  <c:v>62.6</c:v>
                </c:pt>
                <c:pt idx="4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6-464C-B1F6-7B2FF7633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77.099999999999994</c:v>
                </c:pt>
                <c:pt idx="2">
                  <c:v>73.8</c:v>
                </c:pt>
                <c:pt idx="3">
                  <c:v>75.5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6-464C-B1F6-7B2FF7633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100.7</c:v>
                </c:pt>
                <c:pt idx="2">
                  <c:v>101.1</c:v>
                </c:pt>
                <c:pt idx="3">
                  <c:v>104.1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5-4AF1-8BE2-97A848D0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97.7</c:v>
                </c:pt>
                <c:pt idx="2">
                  <c:v>100.7</c:v>
                </c:pt>
                <c:pt idx="3">
                  <c:v>103.6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5-4AF1-8BE2-97A848D0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77.2</c:v>
                </c:pt>
                <c:pt idx="1">
                  <c:v>79.3</c:v>
                </c:pt>
                <c:pt idx="2">
                  <c:v>80.7</c:v>
                </c:pt>
                <c:pt idx="3">
                  <c:v>82.1</c:v>
                </c:pt>
                <c:pt idx="4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8-4E83-9F88-C6CFD622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56.4</c:v>
                </c:pt>
                <c:pt idx="2">
                  <c:v>56.9</c:v>
                </c:pt>
                <c:pt idx="3">
                  <c:v>58.3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8-4E83-9F88-C6CFD622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77.7</c:v>
                </c:pt>
                <c:pt idx="2">
                  <c:v>80.5</c:v>
                </c:pt>
                <c:pt idx="3">
                  <c:v>83.1</c:v>
                </c:pt>
                <c:pt idx="4">
                  <c:v>82.7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D-4269-8AE8-4527D6E1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73.400000000000006</c:v>
                </c:pt>
                <c:pt idx="2">
                  <c:v>72.5</c:v>
                </c:pt>
                <c:pt idx="3">
                  <c:v>72.3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D-4269-8AE8-4527D6E1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32738709</c:v>
                </c:pt>
                <c:pt idx="1">
                  <c:v>32932218</c:v>
                </c:pt>
                <c:pt idx="2">
                  <c:v>32951964</c:v>
                </c:pt>
                <c:pt idx="3">
                  <c:v>33178782</c:v>
                </c:pt>
                <c:pt idx="4">
                  <c:v>33168655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6-488B-A344-A53E41A9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38744035</c:v>
                </c:pt>
                <c:pt idx="1">
                  <c:v>40117620</c:v>
                </c:pt>
                <c:pt idx="2">
                  <c:v>42330999</c:v>
                </c:pt>
                <c:pt idx="3">
                  <c:v>43068047</c:v>
                </c:pt>
                <c:pt idx="4">
                  <c:v>44341948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6-488B-A344-A53E41A9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12</c:v>
                </c:pt>
                <c:pt idx="1">
                  <c:v>10.7</c:v>
                </c:pt>
                <c:pt idx="2">
                  <c:v>10.3</c:v>
                </c:pt>
                <c:pt idx="3">
                  <c:v>10.5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7-4B64-A411-440DFE91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16</c:v>
                </c:pt>
                <c:pt idx="2">
                  <c:v>15.7</c:v>
                </c:pt>
                <c:pt idx="3">
                  <c:v>14.6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7-4B64-A411-440DFE91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104.5</c:v>
                </c:pt>
                <c:pt idx="1">
                  <c:v>104.2</c:v>
                </c:pt>
                <c:pt idx="2">
                  <c:v>112.1</c:v>
                </c:pt>
                <c:pt idx="3">
                  <c:v>106.5</c:v>
                </c:pt>
                <c:pt idx="4">
                  <c:v>116.2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9-45C8-B7C0-10324770D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</c:v>
                </c:pt>
                <c:pt idx="2">
                  <c:v>77.7</c:v>
                </c:pt>
                <c:pt idx="3">
                  <c:v>75.7</c:v>
                </c:pt>
                <c:pt idx="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9-45C8-B7C0-10324770D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U22" zoomScaleNormal="100" zoomScaleSheetLayoutView="70" workbookViewId="0">
      <selection activeCell="OG31" sqref="OG3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15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15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9" t="str">
        <f>データ!H6</f>
        <v>新潟県　柿崎病院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15">
      <c r="A8" s="2"/>
      <c r="B8" s="130" t="str">
        <f>データ!K6</f>
        <v>条例全部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自治体職員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55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 t="str">
        <f>データ!AA6</f>
        <v>-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15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9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55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15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4">
        <f>データ!U6</f>
        <v>2163908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3492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44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 t="str">
        <f>データ!AG6</f>
        <v>-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44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185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101.6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100.7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101.1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104.1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100.3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63.4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62.8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59.8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62.6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59.9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60.3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59.7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56.3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59.3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56.6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78.599999999999994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73.7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60.5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67.7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61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100.7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101.9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77.099999999999994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73.8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75.5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74.599999999999994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73.2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69.900000000000006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71.599999999999994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70.8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66.900000000000006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62.3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62.1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188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186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26757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26663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28978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28949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30844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6827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6984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7261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7399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7711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104.5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104.2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112.1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106.5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116.2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12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10.7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10.3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10.5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10.7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25711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26415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27227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28176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29348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9060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9135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9509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9548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9992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71.099999999999994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72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77.7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75.400000000000006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16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15.7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14.6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15.1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187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77.2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79.3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80.7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82.1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82.5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73.3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77.7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80.5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83.1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82.7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32738709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32932218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32951964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33178782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33168655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118.8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131.30000000000001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133.6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58.3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59.2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73.2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73.400000000000006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72.5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38744035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40117620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42330999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43068047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44341948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Z1dXdLZrQ93W3Pqj4fF1u8NgY0fZPTF5rebNnFZSpPQjtG7c+XhQc2zuC5mDf5NJ08r9Pq2GKM9jyJMWY7LJwg==" saltValue="Xhj1EAb4tnKLH2pDG3/DeA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110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111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112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113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114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115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116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117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118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119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120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121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146</v>
      </c>
      <c r="AU5" s="49" t="s">
        <v>157</v>
      </c>
      <c r="AV5" s="49" t="s">
        <v>158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146</v>
      </c>
      <c r="BF5" s="49" t="s">
        <v>157</v>
      </c>
      <c r="BG5" s="49" t="s">
        <v>148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160</v>
      </c>
      <c r="BQ5" s="49" t="s">
        <v>147</v>
      </c>
      <c r="BR5" s="49" t="s">
        <v>161</v>
      </c>
      <c r="BS5" s="49" t="s">
        <v>149</v>
      </c>
      <c r="BT5" s="49" t="s">
        <v>159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147</v>
      </c>
      <c r="CC5" s="49" t="s">
        <v>158</v>
      </c>
      <c r="CD5" s="49" t="s">
        <v>162</v>
      </c>
      <c r="CE5" s="49" t="s">
        <v>159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160</v>
      </c>
      <c r="CM5" s="49" t="s">
        <v>157</v>
      </c>
      <c r="CN5" s="49" t="s">
        <v>148</v>
      </c>
      <c r="CO5" s="49" t="s">
        <v>163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147</v>
      </c>
      <c r="CY5" s="49" t="s">
        <v>158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146</v>
      </c>
      <c r="DI5" s="49" t="s">
        <v>164</v>
      </c>
      <c r="DJ5" s="49" t="s">
        <v>148</v>
      </c>
      <c r="DK5" s="49" t="s">
        <v>163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146</v>
      </c>
      <c r="DT5" s="49" t="s">
        <v>157</v>
      </c>
      <c r="DU5" s="49" t="s">
        <v>158</v>
      </c>
      <c r="DV5" s="49" t="s">
        <v>149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157</v>
      </c>
      <c r="EF5" s="49" t="s">
        <v>158</v>
      </c>
      <c r="EG5" s="49" t="s">
        <v>163</v>
      </c>
      <c r="EH5" s="49" t="s">
        <v>159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146</v>
      </c>
      <c r="EP5" s="49" t="s">
        <v>147</v>
      </c>
      <c r="EQ5" s="49" t="s">
        <v>158</v>
      </c>
      <c r="ER5" s="49" t="s">
        <v>163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165</v>
      </c>
      <c r="EZ5" s="49" t="s">
        <v>146</v>
      </c>
      <c r="FA5" s="49" t="s">
        <v>157</v>
      </c>
      <c r="FB5" s="49" t="s">
        <v>158</v>
      </c>
      <c r="FC5" s="49" t="s">
        <v>149</v>
      </c>
      <c r="FD5" s="49" t="s">
        <v>150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166</v>
      </c>
      <c r="B6" s="50">
        <f>B8</f>
        <v>2022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3" t="str">
        <f>IF(H8&lt;&gt;I8,H8,"")&amp;IF(I8&lt;&gt;J8,I8,"")&amp;"　"&amp;J8</f>
        <v>新潟県　柿崎病院</v>
      </c>
      <c r="I6" s="154"/>
      <c r="J6" s="155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9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臨 輪</v>
      </c>
      <c r="U6" s="51">
        <f>U8</f>
        <v>2163908</v>
      </c>
      <c r="V6" s="51">
        <f>V8</f>
        <v>3492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55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55</v>
      </c>
      <c r="AF6" s="51">
        <f t="shared" si="3"/>
        <v>44</v>
      </c>
      <c r="AG6" s="51" t="str">
        <f t="shared" si="3"/>
        <v>-</v>
      </c>
      <c r="AH6" s="51">
        <f t="shared" si="3"/>
        <v>44</v>
      </c>
      <c r="AI6" s="52">
        <f>IF(AI8="-",NA(),AI8)</f>
        <v>101.6</v>
      </c>
      <c r="AJ6" s="52">
        <f t="shared" ref="AJ6:AR6" si="5">IF(AJ8="-",NA(),AJ8)</f>
        <v>100.7</v>
      </c>
      <c r="AK6" s="52">
        <f t="shared" si="5"/>
        <v>101.1</v>
      </c>
      <c r="AL6" s="52">
        <f t="shared" si="5"/>
        <v>104.1</v>
      </c>
      <c r="AM6" s="52">
        <f t="shared" si="5"/>
        <v>100.3</v>
      </c>
      <c r="AN6" s="52">
        <f t="shared" si="5"/>
        <v>97.5</v>
      </c>
      <c r="AO6" s="52">
        <f t="shared" si="5"/>
        <v>97.7</v>
      </c>
      <c r="AP6" s="52">
        <f t="shared" si="5"/>
        <v>100.7</v>
      </c>
      <c r="AQ6" s="52">
        <f t="shared" si="5"/>
        <v>103.6</v>
      </c>
      <c r="AR6" s="52">
        <f t="shared" si="5"/>
        <v>101.9</v>
      </c>
      <c r="AS6" s="52" t="str">
        <f>IF(AS8="-","【-】","【"&amp;SUBSTITUTE(TEXT(AS8,"#,##0.0"),"-","△")&amp;"】")</f>
        <v>【103.5】</v>
      </c>
      <c r="AT6" s="52">
        <f>IF(AT8="-",NA(),AT8)</f>
        <v>63.4</v>
      </c>
      <c r="AU6" s="52">
        <f t="shared" ref="AU6:BC6" si="6">IF(AU8="-",NA(),AU8)</f>
        <v>62.8</v>
      </c>
      <c r="AV6" s="52">
        <f t="shared" si="6"/>
        <v>59.8</v>
      </c>
      <c r="AW6" s="52">
        <f t="shared" si="6"/>
        <v>62.6</v>
      </c>
      <c r="AX6" s="52">
        <f t="shared" si="6"/>
        <v>59.9</v>
      </c>
      <c r="AY6" s="52">
        <f t="shared" si="6"/>
        <v>77</v>
      </c>
      <c r="AZ6" s="52">
        <f t="shared" si="6"/>
        <v>77.099999999999994</v>
      </c>
      <c r="BA6" s="52">
        <f t="shared" si="6"/>
        <v>73.8</v>
      </c>
      <c r="BB6" s="52">
        <f t="shared" si="6"/>
        <v>75.5</v>
      </c>
      <c r="BC6" s="52">
        <f t="shared" si="6"/>
        <v>74.599999999999994</v>
      </c>
      <c r="BD6" s="52" t="str">
        <f>IF(BD8="-","【-】","【"&amp;SUBSTITUTE(TEXT(BD8,"#,##0.0"),"-","△")&amp;"】")</f>
        <v>【86.4】</v>
      </c>
      <c r="BE6" s="52">
        <f>IF(BE8="-",NA(),BE8)</f>
        <v>60.3</v>
      </c>
      <c r="BF6" s="52">
        <f t="shared" ref="BF6:BN6" si="7">IF(BF8="-",NA(),BF8)</f>
        <v>59.7</v>
      </c>
      <c r="BG6" s="52">
        <f t="shared" si="7"/>
        <v>56.3</v>
      </c>
      <c r="BH6" s="52">
        <f t="shared" si="7"/>
        <v>59.3</v>
      </c>
      <c r="BI6" s="52">
        <f t="shared" si="7"/>
        <v>56.6</v>
      </c>
      <c r="BJ6" s="52">
        <f t="shared" si="7"/>
        <v>73.2</v>
      </c>
      <c r="BK6" s="52">
        <f t="shared" si="7"/>
        <v>73.2</v>
      </c>
      <c r="BL6" s="52">
        <f t="shared" si="7"/>
        <v>69.900000000000006</v>
      </c>
      <c r="BM6" s="52">
        <f t="shared" si="7"/>
        <v>71.599999999999994</v>
      </c>
      <c r="BN6" s="52">
        <f t="shared" si="7"/>
        <v>70.8</v>
      </c>
      <c r="BO6" s="52" t="str">
        <f>IF(BO8="-","【-】","【"&amp;SUBSTITUTE(TEXT(BO8,"#,##0.0"),"-","△")&amp;"】")</f>
        <v>【83.7】</v>
      </c>
      <c r="BP6" s="52">
        <f>IF(BP8="-",NA(),BP8)</f>
        <v>78.599999999999994</v>
      </c>
      <c r="BQ6" s="52">
        <f t="shared" ref="BQ6:BY6" si="8">IF(BQ8="-",NA(),BQ8)</f>
        <v>73.7</v>
      </c>
      <c r="BR6" s="52">
        <f t="shared" si="8"/>
        <v>60.5</v>
      </c>
      <c r="BS6" s="52">
        <f t="shared" si="8"/>
        <v>67.7</v>
      </c>
      <c r="BT6" s="52">
        <f t="shared" si="8"/>
        <v>61</v>
      </c>
      <c r="BU6" s="52">
        <f t="shared" si="8"/>
        <v>66.900000000000006</v>
      </c>
      <c r="BV6" s="52">
        <f t="shared" si="8"/>
        <v>66.099999999999994</v>
      </c>
      <c r="BW6" s="52">
        <f t="shared" si="8"/>
        <v>62.3</v>
      </c>
      <c r="BX6" s="52">
        <f t="shared" si="8"/>
        <v>62.1</v>
      </c>
      <c r="BY6" s="52">
        <f t="shared" si="8"/>
        <v>60.2</v>
      </c>
      <c r="BZ6" s="52" t="str">
        <f>IF(BZ8="-","【-】","【"&amp;SUBSTITUTE(TEXT(BZ8,"#,##0.0"),"-","△")&amp;"】")</f>
        <v>【66.8】</v>
      </c>
      <c r="CA6" s="53">
        <f>IF(CA8="-",NA(),CA8)</f>
        <v>26757</v>
      </c>
      <c r="CB6" s="53">
        <f t="shared" ref="CB6:CJ6" si="9">IF(CB8="-",NA(),CB8)</f>
        <v>26663</v>
      </c>
      <c r="CC6" s="53">
        <f t="shared" si="9"/>
        <v>28978</v>
      </c>
      <c r="CD6" s="53">
        <f t="shared" si="9"/>
        <v>28949</v>
      </c>
      <c r="CE6" s="53">
        <f t="shared" si="9"/>
        <v>30844</v>
      </c>
      <c r="CF6" s="53">
        <f t="shared" si="9"/>
        <v>25711</v>
      </c>
      <c r="CG6" s="53">
        <f t="shared" si="9"/>
        <v>26415</v>
      </c>
      <c r="CH6" s="53">
        <f t="shared" si="9"/>
        <v>27227</v>
      </c>
      <c r="CI6" s="53">
        <f t="shared" si="9"/>
        <v>28176</v>
      </c>
      <c r="CJ6" s="53">
        <f t="shared" si="9"/>
        <v>29348</v>
      </c>
      <c r="CK6" s="52" t="str">
        <f>IF(CK8="-","【-】","【"&amp;SUBSTITUTE(TEXT(CK8,"#,##0"),"-","△")&amp;"】")</f>
        <v>【61,837】</v>
      </c>
      <c r="CL6" s="53">
        <f>IF(CL8="-",NA(),CL8)</f>
        <v>6827</v>
      </c>
      <c r="CM6" s="53">
        <f t="shared" ref="CM6:CU6" si="10">IF(CM8="-",NA(),CM8)</f>
        <v>6984</v>
      </c>
      <c r="CN6" s="53">
        <f t="shared" si="10"/>
        <v>7261</v>
      </c>
      <c r="CO6" s="53">
        <f t="shared" si="10"/>
        <v>7399</v>
      </c>
      <c r="CP6" s="53">
        <f t="shared" si="10"/>
        <v>7711</v>
      </c>
      <c r="CQ6" s="53">
        <f t="shared" si="10"/>
        <v>9060</v>
      </c>
      <c r="CR6" s="53">
        <f t="shared" si="10"/>
        <v>9135</v>
      </c>
      <c r="CS6" s="53">
        <f t="shared" si="10"/>
        <v>9509</v>
      </c>
      <c r="CT6" s="53">
        <f t="shared" si="10"/>
        <v>9548</v>
      </c>
      <c r="CU6" s="53">
        <f t="shared" si="10"/>
        <v>9992</v>
      </c>
      <c r="CV6" s="52" t="str">
        <f>IF(CV8="-","【-】","【"&amp;SUBSTITUTE(TEXT(CV8,"#,##0"),"-","△")&amp;"】")</f>
        <v>【17,600】</v>
      </c>
      <c r="CW6" s="52">
        <f>IF(CW8="-",NA(),CW8)</f>
        <v>104.5</v>
      </c>
      <c r="CX6" s="52">
        <f t="shared" ref="CX6:DF6" si="11">IF(CX8="-",NA(),CX8)</f>
        <v>104.2</v>
      </c>
      <c r="CY6" s="52">
        <f t="shared" si="11"/>
        <v>112.1</v>
      </c>
      <c r="CZ6" s="52">
        <f t="shared" si="11"/>
        <v>106.5</v>
      </c>
      <c r="DA6" s="52">
        <f t="shared" si="11"/>
        <v>116.2</v>
      </c>
      <c r="DB6" s="52">
        <f t="shared" si="11"/>
        <v>71.099999999999994</v>
      </c>
      <c r="DC6" s="52">
        <f t="shared" si="11"/>
        <v>72</v>
      </c>
      <c r="DD6" s="52">
        <f t="shared" si="11"/>
        <v>77.7</v>
      </c>
      <c r="DE6" s="52">
        <f t="shared" si="11"/>
        <v>75.7</v>
      </c>
      <c r="DF6" s="52">
        <f t="shared" si="11"/>
        <v>75.400000000000006</v>
      </c>
      <c r="DG6" s="52" t="str">
        <f>IF(DG8="-","【-】","【"&amp;SUBSTITUTE(TEXT(DG8,"#,##0.0"),"-","△")&amp;"】")</f>
        <v>【55.6】</v>
      </c>
      <c r="DH6" s="52">
        <f>IF(DH8="-",NA(),DH8)</f>
        <v>12</v>
      </c>
      <c r="DI6" s="52">
        <f t="shared" ref="DI6:DQ6" si="12">IF(DI8="-",NA(),DI8)</f>
        <v>10.7</v>
      </c>
      <c r="DJ6" s="52">
        <f t="shared" si="12"/>
        <v>10.3</v>
      </c>
      <c r="DK6" s="52">
        <f t="shared" si="12"/>
        <v>10.5</v>
      </c>
      <c r="DL6" s="52">
        <f t="shared" si="12"/>
        <v>10.7</v>
      </c>
      <c r="DM6" s="52">
        <f t="shared" si="12"/>
        <v>16.5</v>
      </c>
      <c r="DN6" s="52">
        <f t="shared" si="12"/>
        <v>16</v>
      </c>
      <c r="DO6" s="52">
        <f t="shared" si="12"/>
        <v>15.7</v>
      </c>
      <c r="DP6" s="52">
        <f t="shared" si="12"/>
        <v>14.6</v>
      </c>
      <c r="DQ6" s="52">
        <f t="shared" si="12"/>
        <v>15.1</v>
      </c>
      <c r="DR6" s="52" t="str">
        <f>IF(DR8="-","【-】","【"&amp;SUBSTITUTE(TEXT(DR8,"#,##0.0"),"-","△")&amp;"】")</f>
        <v>【25.1】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117</v>
      </c>
      <c r="DY6" s="52">
        <f t="shared" si="13"/>
        <v>118.8</v>
      </c>
      <c r="DZ6" s="52">
        <f t="shared" si="13"/>
        <v>136</v>
      </c>
      <c r="EA6" s="52">
        <f t="shared" si="13"/>
        <v>131.30000000000001</v>
      </c>
      <c r="EB6" s="52">
        <f t="shared" si="13"/>
        <v>133.6</v>
      </c>
      <c r="EC6" s="52" t="str">
        <f>IF(EC8="-","【-】","【"&amp;SUBSTITUTE(TEXT(EC8,"#,##0.0"),"-","△")&amp;"】")</f>
        <v>【63.0】</v>
      </c>
      <c r="ED6" s="52">
        <f>IF(ED8="-",NA(),ED8)</f>
        <v>77.2</v>
      </c>
      <c r="EE6" s="52">
        <f t="shared" ref="EE6:EM6" si="14">IF(EE8="-",NA(),EE8)</f>
        <v>79.3</v>
      </c>
      <c r="EF6" s="52">
        <f t="shared" si="14"/>
        <v>80.7</v>
      </c>
      <c r="EG6" s="52">
        <f t="shared" si="14"/>
        <v>82.1</v>
      </c>
      <c r="EH6" s="52">
        <f t="shared" si="14"/>
        <v>82.5</v>
      </c>
      <c r="EI6" s="52">
        <f t="shared" si="14"/>
        <v>56.1</v>
      </c>
      <c r="EJ6" s="52">
        <f t="shared" si="14"/>
        <v>56.4</v>
      </c>
      <c r="EK6" s="52">
        <f t="shared" si="14"/>
        <v>56.9</v>
      </c>
      <c r="EL6" s="52">
        <f t="shared" si="14"/>
        <v>58.3</v>
      </c>
      <c r="EM6" s="52">
        <f t="shared" si="14"/>
        <v>59.2</v>
      </c>
      <c r="EN6" s="52" t="str">
        <f>IF(EN8="-","【-】","【"&amp;SUBSTITUTE(TEXT(EN8,"#,##0.0"),"-","△")&amp;"】")</f>
        <v>【56.4】</v>
      </c>
      <c r="EO6" s="52">
        <f>IF(EO8="-",NA(),EO8)</f>
        <v>73.3</v>
      </c>
      <c r="EP6" s="52">
        <f t="shared" ref="EP6:EX6" si="15">IF(EP8="-",NA(),EP8)</f>
        <v>77.7</v>
      </c>
      <c r="EQ6" s="52">
        <f t="shared" si="15"/>
        <v>80.5</v>
      </c>
      <c r="ER6" s="52">
        <f t="shared" si="15"/>
        <v>83.1</v>
      </c>
      <c r="ES6" s="52">
        <f t="shared" si="15"/>
        <v>82.7</v>
      </c>
      <c r="ET6" s="52">
        <f t="shared" si="15"/>
        <v>73.2</v>
      </c>
      <c r="EU6" s="52">
        <f t="shared" si="15"/>
        <v>73.400000000000006</v>
      </c>
      <c r="EV6" s="52">
        <f t="shared" si="15"/>
        <v>72.5</v>
      </c>
      <c r="EW6" s="52">
        <f t="shared" si="15"/>
        <v>72.3</v>
      </c>
      <c r="EX6" s="52">
        <f t="shared" si="15"/>
        <v>72</v>
      </c>
      <c r="EY6" s="52" t="str">
        <f>IF(EY8="-","【-】","【"&amp;SUBSTITUTE(TEXT(EY8,"#,##0.0"),"-","△")&amp;"】")</f>
        <v>【70.7】</v>
      </c>
      <c r="EZ6" s="53">
        <f>IF(EZ8="-",NA(),EZ8)</f>
        <v>32738709</v>
      </c>
      <c r="FA6" s="53">
        <f t="shared" ref="FA6:FI6" si="16">IF(FA8="-",NA(),FA8)</f>
        <v>32932218</v>
      </c>
      <c r="FB6" s="53">
        <f t="shared" si="16"/>
        <v>32951964</v>
      </c>
      <c r="FC6" s="53">
        <f t="shared" si="16"/>
        <v>33178782</v>
      </c>
      <c r="FD6" s="53">
        <f t="shared" si="16"/>
        <v>33168655</v>
      </c>
      <c r="FE6" s="53">
        <f t="shared" si="16"/>
        <v>38744035</v>
      </c>
      <c r="FF6" s="53">
        <f t="shared" si="16"/>
        <v>40117620</v>
      </c>
      <c r="FG6" s="53">
        <f t="shared" si="16"/>
        <v>42330999</v>
      </c>
      <c r="FH6" s="53">
        <f t="shared" si="16"/>
        <v>43068047</v>
      </c>
      <c r="FI6" s="53">
        <f t="shared" si="16"/>
        <v>44341948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167</v>
      </c>
      <c r="B7" s="50">
        <f t="shared" ref="B7:AH7" si="17">B8</f>
        <v>2022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自治体職員</v>
      </c>
      <c r="P7" s="50" t="str">
        <f>P8</f>
        <v>直営</v>
      </c>
      <c r="Q7" s="51">
        <f t="shared" si="17"/>
        <v>9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臨 輪</v>
      </c>
      <c r="U7" s="51">
        <f>U8</f>
        <v>2163908</v>
      </c>
      <c r="V7" s="51">
        <f>V8</f>
        <v>3492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55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55</v>
      </c>
      <c r="AF7" s="51">
        <f t="shared" si="17"/>
        <v>44</v>
      </c>
      <c r="AG7" s="51" t="str">
        <f t="shared" si="17"/>
        <v>-</v>
      </c>
      <c r="AH7" s="51">
        <f t="shared" si="17"/>
        <v>44</v>
      </c>
      <c r="AI7" s="52">
        <f>AI8</f>
        <v>101.6</v>
      </c>
      <c r="AJ7" s="52">
        <f t="shared" ref="AJ7:AR7" si="18">AJ8</f>
        <v>100.7</v>
      </c>
      <c r="AK7" s="52">
        <f t="shared" si="18"/>
        <v>101.1</v>
      </c>
      <c r="AL7" s="52">
        <f t="shared" si="18"/>
        <v>104.1</v>
      </c>
      <c r="AM7" s="52">
        <f t="shared" si="18"/>
        <v>100.3</v>
      </c>
      <c r="AN7" s="52">
        <f t="shared" si="18"/>
        <v>97.5</v>
      </c>
      <c r="AO7" s="52">
        <f t="shared" si="18"/>
        <v>97.7</v>
      </c>
      <c r="AP7" s="52">
        <f t="shared" si="18"/>
        <v>100.7</v>
      </c>
      <c r="AQ7" s="52">
        <f t="shared" si="18"/>
        <v>103.6</v>
      </c>
      <c r="AR7" s="52">
        <f t="shared" si="18"/>
        <v>101.9</v>
      </c>
      <c r="AS7" s="52"/>
      <c r="AT7" s="52">
        <f>AT8</f>
        <v>63.4</v>
      </c>
      <c r="AU7" s="52">
        <f t="shared" ref="AU7:BC7" si="19">AU8</f>
        <v>62.8</v>
      </c>
      <c r="AV7" s="52">
        <f t="shared" si="19"/>
        <v>59.8</v>
      </c>
      <c r="AW7" s="52">
        <f t="shared" si="19"/>
        <v>62.6</v>
      </c>
      <c r="AX7" s="52">
        <f t="shared" si="19"/>
        <v>59.9</v>
      </c>
      <c r="AY7" s="52">
        <f t="shared" si="19"/>
        <v>77</v>
      </c>
      <c r="AZ7" s="52">
        <f t="shared" si="19"/>
        <v>77.099999999999994</v>
      </c>
      <c r="BA7" s="52">
        <f t="shared" si="19"/>
        <v>73.8</v>
      </c>
      <c r="BB7" s="52">
        <f t="shared" si="19"/>
        <v>75.5</v>
      </c>
      <c r="BC7" s="52">
        <f t="shared" si="19"/>
        <v>74.599999999999994</v>
      </c>
      <c r="BD7" s="52"/>
      <c r="BE7" s="52">
        <f>BE8</f>
        <v>60.3</v>
      </c>
      <c r="BF7" s="52">
        <f t="shared" ref="BF7:BN7" si="20">BF8</f>
        <v>59.7</v>
      </c>
      <c r="BG7" s="52">
        <f t="shared" si="20"/>
        <v>56.3</v>
      </c>
      <c r="BH7" s="52">
        <f t="shared" si="20"/>
        <v>59.3</v>
      </c>
      <c r="BI7" s="52">
        <f t="shared" si="20"/>
        <v>56.6</v>
      </c>
      <c r="BJ7" s="52">
        <f t="shared" si="20"/>
        <v>73.2</v>
      </c>
      <c r="BK7" s="52">
        <f t="shared" si="20"/>
        <v>73.2</v>
      </c>
      <c r="BL7" s="52">
        <f t="shared" si="20"/>
        <v>69.900000000000006</v>
      </c>
      <c r="BM7" s="52">
        <f t="shared" si="20"/>
        <v>71.599999999999994</v>
      </c>
      <c r="BN7" s="52">
        <f t="shared" si="20"/>
        <v>70.8</v>
      </c>
      <c r="BO7" s="52"/>
      <c r="BP7" s="52">
        <f>BP8</f>
        <v>78.599999999999994</v>
      </c>
      <c r="BQ7" s="52">
        <f t="shared" ref="BQ7:BY7" si="21">BQ8</f>
        <v>73.7</v>
      </c>
      <c r="BR7" s="52">
        <f t="shared" si="21"/>
        <v>60.5</v>
      </c>
      <c r="BS7" s="52">
        <f t="shared" si="21"/>
        <v>67.7</v>
      </c>
      <c r="BT7" s="52">
        <f t="shared" si="21"/>
        <v>61</v>
      </c>
      <c r="BU7" s="52">
        <f t="shared" si="21"/>
        <v>66.900000000000006</v>
      </c>
      <c r="BV7" s="52">
        <f t="shared" si="21"/>
        <v>66.099999999999994</v>
      </c>
      <c r="BW7" s="52">
        <f t="shared" si="21"/>
        <v>62.3</v>
      </c>
      <c r="BX7" s="52">
        <f t="shared" si="21"/>
        <v>62.1</v>
      </c>
      <c r="BY7" s="52">
        <f t="shared" si="21"/>
        <v>60.2</v>
      </c>
      <c r="BZ7" s="52"/>
      <c r="CA7" s="53">
        <f>CA8</f>
        <v>26757</v>
      </c>
      <c r="CB7" s="53">
        <f t="shared" ref="CB7:CJ7" si="22">CB8</f>
        <v>26663</v>
      </c>
      <c r="CC7" s="53">
        <f t="shared" si="22"/>
        <v>28978</v>
      </c>
      <c r="CD7" s="53">
        <f t="shared" si="22"/>
        <v>28949</v>
      </c>
      <c r="CE7" s="53">
        <f t="shared" si="22"/>
        <v>30844</v>
      </c>
      <c r="CF7" s="53">
        <f t="shared" si="22"/>
        <v>25711</v>
      </c>
      <c r="CG7" s="53">
        <f t="shared" si="22"/>
        <v>26415</v>
      </c>
      <c r="CH7" s="53">
        <f t="shared" si="22"/>
        <v>27227</v>
      </c>
      <c r="CI7" s="53">
        <f t="shared" si="22"/>
        <v>28176</v>
      </c>
      <c r="CJ7" s="53">
        <f t="shared" si="22"/>
        <v>29348</v>
      </c>
      <c r="CK7" s="52"/>
      <c r="CL7" s="53">
        <f>CL8</f>
        <v>6827</v>
      </c>
      <c r="CM7" s="53">
        <f t="shared" ref="CM7:CU7" si="23">CM8</f>
        <v>6984</v>
      </c>
      <c r="CN7" s="53">
        <f t="shared" si="23"/>
        <v>7261</v>
      </c>
      <c r="CO7" s="53">
        <f t="shared" si="23"/>
        <v>7399</v>
      </c>
      <c r="CP7" s="53">
        <f t="shared" si="23"/>
        <v>7711</v>
      </c>
      <c r="CQ7" s="53">
        <f t="shared" si="23"/>
        <v>9060</v>
      </c>
      <c r="CR7" s="53">
        <f t="shared" si="23"/>
        <v>9135</v>
      </c>
      <c r="CS7" s="53">
        <f t="shared" si="23"/>
        <v>9509</v>
      </c>
      <c r="CT7" s="53">
        <f t="shared" si="23"/>
        <v>9548</v>
      </c>
      <c r="CU7" s="53">
        <f t="shared" si="23"/>
        <v>9992</v>
      </c>
      <c r="CV7" s="52"/>
      <c r="CW7" s="52">
        <f>CW8</f>
        <v>104.5</v>
      </c>
      <c r="CX7" s="52">
        <f t="shared" ref="CX7:DF7" si="24">CX8</f>
        <v>104.2</v>
      </c>
      <c r="CY7" s="52">
        <f t="shared" si="24"/>
        <v>112.1</v>
      </c>
      <c r="CZ7" s="52">
        <f t="shared" si="24"/>
        <v>106.5</v>
      </c>
      <c r="DA7" s="52">
        <f t="shared" si="24"/>
        <v>116.2</v>
      </c>
      <c r="DB7" s="52">
        <f t="shared" si="24"/>
        <v>71.099999999999994</v>
      </c>
      <c r="DC7" s="52">
        <f t="shared" si="24"/>
        <v>72</v>
      </c>
      <c r="DD7" s="52">
        <f t="shared" si="24"/>
        <v>77.7</v>
      </c>
      <c r="DE7" s="52">
        <f t="shared" si="24"/>
        <v>75.7</v>
      </c>
      <c r="DF7" s="52">
        <f t="shared" si="24"/>
        <v>75.400000000000006</v>
      </c>
      <c r="DG7" s="52"/>
      <c r="DH7" s="52">
        <f>DH8</f>
        <v>12</v>
      </c>
      <c r="DI7" s="52">
        <f t="shared" ref="DI7:DQ7" si="25">DI8</f>
        <v>10.7</v>
      </c>
      <c r="DJ7" s="52">
        <f t="shared" si="25"/>
        <v>10.3</v>
      </c>
      <c r="DK7" s="52">
        <f t="shared" si="25"/>
        <v>10.5</v>
      </c>
      <c r="DL7" s="52">
        <f t="shared" si="25"/>
        <v>10.7</v>
      </c>
      <c r="DM7" s="52">
        <f t="shared" si="25"/>
        <v>16.5</v>
      </c>
      <c r="DN7" s="52">
        <f t="shared" si="25"/>
        <v>16</v>
      </c>
      <c r="DO7" s="52">
        <f t="shared" si="25"/>
        <v>15.7</v>
      </c>
      <c r="DP7" s="52">
        <f t="shared" si="25"/>
        <v>14.6</v>
      </c>
      <c r="DQ7" s="52">
        <f t="shared" si="25"/>
        <v>15.1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117</v>
      </c>
      <c r="DY7" s="52">
        <f t="shared" si="26"/>
        <v>118.8</v>
      </c>
      <c r="DZ7" s="52">
        <f t="shared" si="26"/>
        <v>136</v>
      </c>
      <c r="EA7" s="52">
        <f t="shared" si="26"/>
        <v>131.30000000000001</v>
      </c>
      <c r="EB7" s="52">
        <f t="shared" si="26"/>
        <v>133.6</v>
      </c>
      <c r="EC7" s="52"/>
      <c r="ED7" s="52">
        <f>ED8</f>
        <v>77.2</v>
      </c>
      <c r="EE7" s="52">
        <f t="shared" ref="EE7:EM7" si="27">EE8</f>
        <v>79.3</v>
      </c>
      <c r="EF7" s="52">
        <f t="shared" si="27"/>
        <v>80.7</v>
      </c>
      <c r="EG7" s="52">
        <f t="shared" si="27"/>
        <v>82.1</v>
      </c>
      <c r="EH7" s="52">
        <f t="shared" si="27"/>
        <v>82.5</v>
      </c>
      <c r="EI7" s="52">
        <f t="shared" si="27"/>
        <v>56.1</v>
      </c>
      <c r="EJ7" s="52">
        <f t="shared" si="27"/>
        <v>56.4</v>
      </c>
      <c r="EK7" s="52">
        <f t="shared" si="27"/>
        <v>56.9</v>
      </c>
      <c r="EL7" s="52">
        <f t="shared" si="27"/>
        <v>58.3</v>
      </c>
      <c r="EM7" s="52">
        <f t="shared" si="27"/>
        <v>59.2</v>
      </c>
      <c r="EN7" s="52"/>
      <c r="EO7" s="52">
        <f>EO8</f>
        <v>73.3</v>
      </c>
      <c r="EP7" s="52">
        <f t="shared" ref="EP7:EX7" si="28">EP8</f>
        <v>77.7</v>
      </c>
      <c r="EQ7" s="52">
        <f t="shared" si="28"/>
        <v>80.5</v>
      </c>
      <c r="ER7" s="52">
        <f t="shared" si="28"/>
        <v>83.1</v>
      </c>
      <c r="ES7" s="52">
        <f t="shared" si="28"/>
        <v>82.7</v>
      </c>
      <c r="ET7" s="52">
        <f t="shared" si="28"/>
        <v>73.2</v>
      </c>
      <c r="EU7" s="52">
        <f t="shared" si="28"/>
        <v>73.400000000000006</v>
      </c>
      <c r="EV7" s="52">
        <f t="shared" si="28"/>
        <v>72.5</v>
      </c>
      <c r="EW7" s="52">
        <f t="shared" si="28"/>
        <v>72.3</v>
      </c>
      <c r="EX7" s="52">
        <f t="shared" si="28"/>
        <v>72</v>
      </c>
      <c r="EY7" s="52"/>
      <c r="EZ7" s="53">
        <f>EZ8</f>
        <v>32738709</v>
      </c>
      <c r="FA7" s="53">
        <f t="shared" ref="FA7:FI7" si="29">FA8</f>
        <v>32932218</v>
      </c>
      <c r="FB7" s="53">
        <f t="shared" si="29"/>
        <v>32951964</v>
      </c>
      <c r="FC7" s="53">
        <f t="shared" si="29"/>
        <v>33178782</v>
      </c>
      <c r="FD7" s="53">
        <f t="shared" si="29"/>
        <v>33168655</v>
      </c>
      <c r="FE7" s="53">
        <f t="shared" si="29"/>
        <v>38744035</v>
      </c>
      <c r="FF7" s="53">
        <f t="shared" si="29"/>
        <v>40117620</v>
      </c>
      <c r="FG7" s="53">
        <f t="shared" si="29"/>
        <v>42330999</v>
      </c>
      <c r="FH7" s="53">
        <f t="shared" si="29"/>
        <v>43068047</v>
      </c>
      <c r="FI7" s="53">
        <f t="shared" si="29"/>
        <v>44341948</v>
      </c>
      <c r="FJ7" s="53"/>
    </row>
    <row r="8" spans="1:166" s="54" customFormat="1" x14ac:dyDescent="0.15">
      <c r="A8" s="35"/>
      <c r="B8" s="55">
        <v>2022</v>
      </c>
      <c r="C8" s="55">
        <v>150002</v>
      </c>
      <c r="D8" s="55">
        <v>46</v>
      </c>
      <c r="E8" s="55">
        <v>6</v>
      </c>
      <c r="F8" s="55">
        <v>0</v>
      </c>
      <c r="G8" s="55">
        <v>2</v>
      </c>
      <c r="H8" s="55" t="s">
        <v>168</v>
      </c>
      <c r="I8" s="55" t="s">
        <v>168</v>
      </c>
      <c r="J8" s="55" t="s">
        <v>169</v>
      </c>
      <c r="K8" s="55" t="s">
        <v>170</v>
      </c>
      <c r="L8" s="55" t="s">
        <v>171</v>
      </c>
      <c r="M8" s="55" t="s">
        <v>172</v>
      </c>
      <c r="N8" s="55" t="s">
        <v>173</v>
      </c>
      <c r="O8" s="55" t="s">
        <v>174</v>
      </c>
      <c r="P8" s="55" t="s">
        <v>175</v>
      </c>
      <c r="Q8" s="56">
        <v>9</v>
      </c>
      <c r="R8" s="55" t="s">
        <v>40</v>
      </c>
      <c r="S8" s="55" t="s">
        <v>176</v>
      </c>
      <c r="T8" s="55" t="s">
        <v>177</v>
      </c>
      <c r="U8" s="56">
        <v>2163908</v>
      </c>
      <c r="V8" s="56">
        <v>3492</v>
      </c>
      <c r="W8" s="55" t="s">
        <v>178</v>
      </c>
      <c r="X8" s="55" t="s">
        <v>40</v>
      </c>
      <c r="Y8" s="57" t="s">
        <v>179</v>
      </c>
      <c r="Z8" s="56">
        <v>55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55</v>
      </c>
      <c r="AF8" s="56">
        <v>44</v>
      </c>
      <c r="AG8" s="56" t="s">
        <v>40</v>
      </c>
      <c r="AH8" s="56">
        <v>44</v>
      </c>
      <c r="AI8" s="58">
        <v>101.6</v>
      </c>
      <c r="AJ8" s="58">
        <v>100.7</v>
      </c>
      <c r="AK8" s="58">
        <v>101.1</v>
      </c>
      <c r="AL8" s="58">
        <v>104.1</v>
      </c>
      <c r="AM8" s="58">
        <v>100.3</v>
      </c>
      <c r="AN8" s="58">
        <v>97.5</v>
      </c>
      <c r="AO8" s="58">
        <v>97.7</v>
      </c>
      <c r="AP8" s="58">
        <v>100.7</v>
      </c>
      <c r="AQ8" s="58">
        <v>103.6</v>
      </c>
      <c r="AR8" s="58">
        <v>101.9</v>
      </c>
      <c r="AS8" s="58">
        <v>103.5</v>
      </c>
      <c r="AT8" s="58">
        <v>63.4</v>
      </c>
      <c r="AU8" s="58">
        <v>62.8</v>
      </c>
      <c r="AV8" s="58">
        <v>59.8</v>
      </c>
      <c r="AW8" s="58">
        <v>62.6</v>
      </c>
      <c r="AX8" s="58">
        <v>59.9</v>
      </c>
      <c r="AY8" s="58">
        <v>77</v>
      </c>
      <c r="AZ8" s="58">
        <v>77.099999999999994</v>
      </c>
      <c r="BA8" s="58">
        <v>73.8</v>
      </c>
      <c r="BB8" s="58">
        <v>75.5</v>
      </c>
      <c r="BC8" s="58">
        <v>74.599999999999994</v>
      </c>
      <c r="BD8" s="58">
        <v>86.4</v>
      </c>
      <c r="BE8" s="59">
        <v>60.3</v>
      </c>
      <c r="BF8" s="59">
        <v>59.7</v>
      </c>
      <c r="BG8" s="59">
        <v>56.3</v>
      </c>
      <c r="BH8" s="59">
        <v>59.3</v>
      </c>
      <c r="BI8" s="59">
        <v>56.6</v>
      </c>
      <c r="BJ8" s="59">
        <v>73.2</v>
      </c>
      <c r="BK8" s="59">
        <v>73.2</v>
      </c>
      <c r="BL8" s="59">
        <v>69.900000000000006</v>
      </c>
      <c r="BM8" s="59">
        <v>71.599999999999994</v>
      </c>
      <c r="BN8" s="59">
        <v>70.8</v>
      </c>
      <c r="BO8" s="59">
        <v>83.7</v>
      </c>
      <c r="BP8" s="58">
        <v>78.599999999999994</v>
      </c>
      <c r="BQ8" s="58">
        <v>73.7</v>
      </c>
      <c r="BR8" s="58">
        <v>60.5</v>
      </c>
      <c r="BS8" s="58">
        <v>67.7</v>
      </c>
      <c r="BT8" s="58">
        <v>61</v>
      </c>
      <c r="BU8" s="58">
        <v>66.900000000000006</v>
      </c>
      <c r="BV8" s="58">
        <v>66.099999999999994</v>
      </c>
      <c r="BW8" s="58">
        <v>62.3</v>
      </c>
      <c r="BX8" s="58">
        <v>62.1</v>
      </c>
      <c r="BY8" s="58">
        <v>60.2</v>
      </c>
      <c r="BZ8" s="58">
        <v>66.8</v>
      </c>
      <c r="CA8" s="59">
        <v>26757</v>
      </c>
      <c r="CB8" s="59">
        <v>26663</v>
      </c>
      <c r="CC8" s="59">
        <v>28978</v>
      </c>
      <c r="CD8" s="59">
        <v>28949</v>
      </c>
      <c r="CE8" s="59">
        <v>30844</v>
      </c>
      <c r="CF8" s="59">
        <v>25711</v>
      </c>
      <c r="CG8" s="59">
        <v>26415</v>
      </c>
      <c r="CH8" s="59">
        <v>27227</v>
      </c>
      <c r="CI8" s="59">
        <v>28176</v>
      </c>
      <c r="CJ8" s="59">
        <v>29348</v>
      </c>
      <c r="CK8" s="58">
        <v>61837</v>
      </c>
      <c r="CL8" s="59">
        <v>6827</v>
      </c>
      <c r="CM8" s="59">
        <v>6984</v>
      </c>
      <c r="CN8" s="59">
        <v>7261</v>
      </c>
      <c r="CO8" s="59">
        <v>7399</v>
      </c>
      <c r="CP8" s="59">
        <v>7711</v>
      </c>
      <c r="CQ8" s="59">
        <v>9060</v>
      </c>
      <c r="CR8" s="59">
        <v>9135</v>
      </c>
      <c r="CS8" s="59">
        <v>9509</v>
      </c>
      <c r="CT8" s="59">
        <v>9548</v>
      </c>
      <c r="CU8" s="59">
        <v>9992</v>
      </c>
      <c r="CV8" s="58">
        <v>17600</v>
      </c>
      <c r="CW8" s="59">
        <v>104.5</v>
      </c>
      <c r="CX8" s="59">
        <v>104.2</v>
      </c>
      <c r="CY8" s="59">
        <v>112.1</v>
      </c>
      <c r="CZ8" s="59">
        <v>106.5</v>
      </c>
      <c r="DA8" s="59">
        <v>116.2</v>
      </c>
      <c r="DB8" s="59">
        <v>71.099999999999994</v>
      </c>
      <c r="DC8" s="59">
        <v>72</v>
      </c>
      <c r="DD8" s="59">
        <v>77.7</v>
      </c>
      <c r="DE8" s="59">
        <v>75.7</v>
      </c>
      <c r="DF8" s="59">
        <v>75.400000000000006</v>
      </c>
      <c r="DG8" s="59">
        <v>55.6</v>
      </c>
      <c r="DH8" s="59">
        <v>12</v>
      </c>
      <c r="DI8" s="59">
        <v>10.7</v>
      </c>
      <c r="DJ8" s="59">
        <v>10.3</v>
      </c>
      <c r="DK8" s="59">
        <v>10.5</v>
      </c>
      <c r="DL8" s="59">
        <v>10.7</v>
      </c>
      <c r="DM8" s="59">
        <v>16.5</v>
      </c>
      <c r="DN8" s="59">
        <v>16</v>
      </c>
      <c r="DO8" s="59">
        <v>15.7</v>
      </c>
      <c r="DP8" s="59">
        <v>14.6</v>
      </c>
      <c r="DQ8" s="59">
        <v>15.1</v>
      </c>
      <c r="DR8" s="59">
        <v>25.1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117</v>
      </c>
      <c r="DY8" s="59">
        <v>118.8</v>
      </c>
      <c r="DZ8" s="59">
        <v>136</v>
      </c>
      <c r="EA8" s="59">
        <v>131.30000000000001</v>
      </c>
      <c r="EB8" s="59">
        <v>133.6</v>
      </c>
      <c r="EC8" s="59">
        <v>63</v>
      </c>
      <c r="ED8" s="58">
        <v>77.2</v>
      </c>
      <c r="EE8" s="58">
        <v>79.3</v>
      </c>
      <c r="EF8" s="58">
        <v>80.7</v>
      </c>
      <c r="EG8" s="58">
        <v>82.1</v>
      </c>
      <c r="EH8" s="58">
        <v>82.5</v>
      </c>
      <c r="EI8" s="58">
        <v>56.1</v>
      </c>
      <c r="EJ8" s="58">
        <v>56.4</v>
      </c>
      <c r="EK8" s="58">
        <v>56.9</v>
      </c>
      <c r="EL8" s="58">
        <v>58.3</v>
      </c>
      <c r="EM8" s="58">
        <v>59.2</v>
      </c>
      <c r="EN8" s="58">
        <v>56.4</v>
      </c>
      <c r="EO8" s="58">
        <v>73.3</v>
      </c>
      <c r="EP8" s="58">
        <v>77.7</v>
      </c>
      <c r="EQ8" s="58">
        <v>80.5</v>
      </c>
      <c r="ER8" s="58">
        <v>83.1</v>
      </c>
      <c r="ES8" s="58">
        <v>82.7</v>
      </c>
      <c r="ET8" s="58">
        <v>73.2</v>
      </c>
      <c r="EU8" s="58">
        <v>73.400000000000006</v>
      </c>
      <c r="EV8" s="58">
        <v>72.5</v>
      </c>
      <c r="EW8" s="58">
        <v>72.3</v>
      </c>
      <c r="EX8" s="58">
        <v>72</v>
      </c>
      <c r="EY8" s="58">
        <v>70.7</v>
      </c>
      <c r="EZ8" s="59">
        <v>32738709</v>
      </c>
      <c r="FA8" s="59">
        <v>32932218</v>
      </c>
      <c r="FB8" s="59">
        <v>32951964</v>
      </c>
      <c r="FC8" s="59">
        <v>33178782</v>
      </c>
      <c r="FD8" s="59">
        <v>33168655</v>
      </c>
      <c r="FE8" s="59">
        <v>38744035</v>
      </c>
      <c r="FF8" s="59">
        <v>40117620</v>
      </c>
      <c r="FG8" s="59">
        <v>42330999</v>
      </c>
      <c r="FH8" s="59">
        <v>43068047</v>
      </c>
      <c r="FI8" s="59">
        <v>44341948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180</v>
      </c>
      <c r="C10" s="62" t="s">
        <v>181</v>
      </c>
      <c r="D10" s="62" t="s">
        <v>182</v>
      </c>
      <c r="E10" s="62" t="s">
        <v>183</v>
      </c>
      <c r="F10" s="62" t="s">
        <v>184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2023-12-20T05:06:45Z</dcterms:created>
  <dcterms:modified xsi:type="dcterms:W3CDTF">2024-02-02T04:54:54Z</dcterms:modified>
  <cp:category/>
</cp:coreProperties>
</file>