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5地方公営企業決算統計\20　経営比較分析表\02 作業\【経営比較分析表】\"/>
    </mc:Choice>
  </mc:AlternateContent>
  <xr:revisionPtr revIDLastSave="0" documentId="13_ncr:1_{3A8EC4E1-75E4-4434-B8F8-9C3425CA147C}" xr6:coauthVersionLast="36" xr6:coauthVersionMax="36" xr10:uidLastSave="{00000000-0000-0000-0000-000000000000}"/>
  <workbookProtection workbookAlgorithmName="SHA-512" workbookHashValue="Dzm/ighRNDS/p8ZF2P6DMn4rPFaaa1HzEIf9BGlt8qSMFcqJnRVbHZh6u15Q1hL3IcjI4BCyQ7nsLDsyRrDkqQ==" workbookSaltValue="UlPJu7kxe0WshGpqU2ouQg==" workbookSpinCount="100000" lockStructure="1"/>
  <bookViews>
    <workbookView xWindow="0" yWindow="0" windowWidth="28800" windowHeight="1041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JW8" i="4" s="1"/>
  <c r="Z6" i="5"/>
  <c r="Y6" i="5"/>
  <c r="X6" i="5"/>
  <c r="W6" i="5"/>
  <c r="CN12" i="4" s="1"/>
  <c r="V6" i="5"/>
  <c r="U6" i="5"/>
  <c r="T6" i="5"/>
  <c r="FZ10" i="4" s="1"/>
  <c r="S6" i="5"/>
  <c r="EG10" i="4" s="1"/>
  <c r="R6" i="5"/>
  <c r="Q6" i="5"/>
  <c r="P6" i="5"/>
  <c r="O6" i="5"/>
  <c r="N6" i="5"/>
  <c r="EG8" i="4" s="1"/>
  <c r="M6" i="5"/>
  <c r="L6" i="5"/>
  <c r="AU8" i="4" s="1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F90" i="4"/>
  <c r="E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LP10" i="4"/>
  <c r="JW10" i="4"/>
  <c r="ID10" i="4"/>
  <c r="CN10" i="4"/>
  <c r="AU10" i="4"/>
  <c r="B10" i="4"/>
  <c r="ID8" i="4"/>
  <c r="FZ8" i="4"/>
  <c r="CN8" i="4"/>
  <c r="B8" i="4"/>
  <c r="B6" i="4"/>
  <c r="JB78" i="4" l="1"/>
  <c r="IZ54" i="4"/>
  <c r="IZ32" i="4"/>
  <c r="BX54" i="4"/>
  <c r="BX32" i="4"/>
  <c r="FO78" i="4"/>
  <c r="FL54" i="4"/>
  <c r="FL32" i="4"/>
  <c r="BX78" i="4"/>
  <c r="MO78" i="4"/>
  <c r="MN54" i="4"/>
  <c r="MN32" i="4"/>
  <c r="C11" i="5"/>
  <c r="D11" i="5"/>
  <c r="E11" i="5"/>
  <c r="B11" i="5"/>
  <c r="GT78" i="4" l="1"/>
  <c r="GR54" i="4"/>
  <c r="GR32" i="4"/>
  <c r="DD32" i="4"/>
  <c r="P78" i="4"/>
  <c r="DG78" i="4"/>
  <c r="DD54" i="4"/>
  <c r="P54" i="4"/>
  <c r="KG78" i="4"/>
  <c r="KF54" i="4"/>
  <c r="KF32" i="4"/>
  <c r="P32" i="4"/>
  <c r="LZ78" i="4"/>
  <c r="LY54" i="4"/>
  <c r="LY32" i="4"/>
  <c r="IK32" i="4"/>
  <c r="IM78" i="4"/>
  <c r="IK54" i="4"/>
  <c r="EW32" i="4"/>
  <c r="BI78" i="4"/>
  <c r="BI54" i="4"/>
  <c r="BI32" i="4"/>
  <c r="EZ78" i="4"/>
  <c r="EW54" i="4"/>
  <c r="AT78" i="4"/>
  <c r="AT54" i="4"/>
  <c r="AT32" i="4"/>
  <c r="LJ32" i="4"/>
  <c r="HX78" i="4"/>
  <c r="HV32" i="4"/>
  <c r="LK78" i="4"/>
  <c r="LJ54" i="4"/>
  <c r="HV54" i="4"/>
  <c r="EK78" i="4"/>
  <c r="EH54" i="4"/>
  <c r="EH32" i="4"/>
  <c r="DV78" i="4"/>
  <c r="DS54" i="4"/>
  <c r="DS32" i="4"/>
  <c r="AE32" i="4"/>
  <c r="AE78" i="4"/>
  <c r="AE54" i="4"/>
  <c r="KV78" i="4"/>
  <c r="HI78" i="4"/>
  <c r="HG54" i="4"/>
  <c r="HG32" i="4"/>
  <c r="KU54" i="4"/>
  <c r="KU32" i="4"/>
</calcChain>
</file>

<file path=xl/sharedStrings.xml><?xml version="1.0" encoding="utf-8"?>
<sst xmlns="http://schemas.openxmlformats.org/spreadsheetml/2006/main" count="341" uniqueCount="185">
  <si>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</si>
  <si>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</si>
  <si>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</si>
  <si>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</si>
  <si>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</si>
  <si>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</si>
  <si>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</si>
  <si>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</si>
  <si>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</si>
  <si>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</si>
  <si>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</si>
  <si>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</si>
  <si>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</si>
  <si>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</si>
  <si>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</si>
  <si>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</si>
  <si>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</si>
  <si>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</si>
  <si>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</si>
  <si>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</si>
  <si>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</si>
  <si>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</si>
  <si>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</si>
  <si>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</si>
  <si>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</si>
  <si>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</si>
  <si>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</si>
  <si>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</si>
  <si>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</si>
  <si>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</si>
  <si>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</si>
  <si>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</si>
  <si>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</si>
  <si>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</si>
  <si>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</si>
  <si>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</si>
  <si>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</si>
  <si>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</si>
  <si>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</si>
  <si>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</si>
  <si>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</si>
  <si>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</si>
  <si>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</si>
  <si>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</si>
  <si>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</si>
  <si>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</si>
  <si>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</si>
  <si>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</si>
  <si>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</si>
  <si>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</si>
  <si>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</si>
  <si>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</si>
  <si>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</si>
  <si>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</si>
  <si>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</si>
  <si>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</si>
  <si>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</si>
  <si>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</si>
  <si>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</si>
  <si>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</si>
  <si>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</si>
  <si>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</si>
  <si>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</si>
  <si>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</si>
  <si>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</si>
  <si>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</si>
  <si>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</si>
  <si>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</si>
  <si>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</si>
  <si>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</si>
  <si>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</si>
  <si>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</si>
  <si>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</si>
  <si>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</si>
  <si>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</si>
  <si>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</si>
  <si>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</si>
  <si>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</si>
  <si>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</si>
  <si>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</si>
  <si>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</si>
  <si>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</si>
  <si>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</si>
  <si>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</si>
  <si>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</si>
  <si>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</si>
  <si>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</si>
  <si>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</si>
  <si>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</si>
  <si>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</si>
  <si>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</si>
  <si>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</si>
  <si>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</si>
  <si>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</si>
  <si>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</si>
  <si>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</si>
  <si>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</si>
  <si>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</si>
  <si>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</si>
  <si>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</si>
  <si>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</si>
  <si>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</si>
  <si>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</si>
  <si>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</si>
  <si>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</si>
  <si>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</si>
  <si>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</si>
  <si>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</si>
  <si>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</si>
  <si>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</si>
  <si>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</si>
  <si>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</si>
  <si>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</si>
  <si>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</si>
  <si>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</si>
  <si>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</si>
  <si>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</si>
  <si>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</si>
  <si>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</si>
  <si>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</si>
  <si>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</si>
  <si>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</si>
  <si>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</si>
  <si>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</si>
  <si>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</si>
  <si>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</si>
  <si>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</si>
  <si>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</si>
  <si>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</si>
  <si>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</si>
  <si>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</si>
  <si>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</si>
  <si>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</si>
  <si>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</si>
  <si>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</si>
  <si>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</si>
  <si>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</si>
  <si>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</si>
  <si>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</si>
  <si>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</si>
  <si>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</si>
  <si>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</si>
  <si>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</si>
  <si>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</si>
  <si>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</si>
  <si>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</si>
  <si>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</si>
  <si>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</si>
  <si>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</si>
  <si>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</si>
  <si>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</si>
  <si>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</si>
  <si>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</si>
  <si>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</si>
  <si>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</si>
  <si>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</si>
  <si>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</si>
  <si>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</si>
  <si>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</si>
  <si>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</si>
  <si>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</si>
  <si>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</si>
  <si>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</si>
  <si>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</si>
  <si>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</si>
  <si>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加茂病院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</si>
  <si>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</si>
  <si>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</si>
  <si>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</si>
  <si>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</si>
  <si>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</si>
  <si>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</si>
  <si>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</si>
  <si>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</si>
  <si>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</si>
  <si>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</si>
  <si>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</si>
  <si>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</si>
  <si>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</si>
  <si>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</si>
  <si>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</si>
  <si>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急性期医療の提供を中心としつつ、回復期・慢性期病床の機能及び長期療養患者の入院医療を担う。
　新病院開院に伴い、緩和ケア病棟の運用を開始した。</t>
    <phoneticPr fontId="5"/>
  </si>
  <si>
    <t>　平成27年度に改築工事に着手、令和元年9月に新病院が開院したことから老朽化が解消された。
（各指標の類似病院平均との比較等）
①有形固定資産減価償却率：数値が低い
②器械備品減価償却率：数値が低い
③１床当たり有形固定資産：数値が高い</t>
    <phoneticPr fontId="5"/>
  </si>
  <si>
    <r>
      <rPr>
        <sz val="8.5"/>
        <rFont val="ＭＳ ゴシック"/>
        <family val="3"/>
        <charset val="128"/>
      </rPr>
      <t>　経常収支比率が100％を大きく下回る状況が続くとともに、医業収支比率も類似病院平均との乖離が大きい。また、令和2年度以降、新型コロナウイルス感染症の影響もあり、従前よりも病床利用率が低くなっている。稼働病床削減による規模適正化を図っているが、緩和ケア病棟の利用促進など、一層効率的な運営が強く求められる状況にある。</t>
    </r>
    <r>
      <rPr>
        <sz val="8.5"/>
        <color theme="1"/>
        <rFont val="ＭＳ ゴシック"/>
        <family val="3"/>
        <charset val="128"/>
      </rPr>
      <t xml:space="preserve">
（各指標の類似病院平均との比較等）
①経常収支比率：数値が低い
②医業収支比率：数値が低い
③修正医業収支比率：数値が低い
④病床利用率：数値が低く低下傾向
⑤入院患者１人１日当たり収益：数値が低い
⑥外来患者１人１日当たり収益：数値が低い
⑦職員給与費対医業収益比率：数値が高い
⑧材料費対医業収益比率：数値が高い</t>
    </r>
    <rPh sb="312" eb="314">
      <t>スウチ</t>
    </rPh>
    <rPh sb="315" eb="316">
      <t>タカ</t>
    </rPh>
    <phoneticPr fontId="5"/>
  </si>
  <si>
    <t>　患者数の減少や医師の不足・偏在など厳しい医療環境が続く中、県立病院が今後も果たすべき役割を担っていく視点から、令和４年８月に指定管理者を決定し、運営移行に向けて準備中。（令和５年度時点）</t>
    <rPh sb="51" eb="53">
      <t>シテン</t>
    </rPh>
    <rPh sb="56" eb="58">
      <t>レイワ</t>
    </rPh>
    <rPh sb="59" eb="60">
      <t>ネン</t>
    </rPh>
    <rPh sb="61" eb="62">
      <t>ガツ</t>
    </rPh>
    <rPh sb="63" eb="68">
      <t>シテイカンリシャ</t>
    </rPh>
    <rPh sb="69" eb="71">
      <t>ケッテイ</t>
    </rPh>
    <rPh sb="73" eb="75">
      <t>ウンエイ</t>
    </rPh>
    <rPh sb="75" eb="77">
      <t>イコウ</t>
    </rPh>
    <rPh sb="78" eb="79">
      <t>ム</t>
    </rPh>
    <rPh sb="81" eb="84">
      <t>ジュンビナカ</t>
    </rPh>
    <rPh sb="86" eb="88">
      <t>レイワ</t>
    </rPh>
    <rPh sb="89" eb="91">
      <t>ネンド</t>
    </rPh>
    <rPh sb="91" eb="93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</si>
</sst>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8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41</c:v>
                </c:pt>
                <c:pt idx="2">
                  <c:v>37.9</c:v>
                </c:pt>
                <c:pt idx="3">
                  <c:v>33.299999999999997</c:v>
                </c:pt>
                <c:pt idx="4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8-4BC4-A446-FC1E0B5B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8-4BC4-A446-FC1E0B5B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10935</c:v>
                </c:pt>
                <c:pt idx="1">
                  <c:v>11203</c:v>
                </c:pt>
                <c:pt idx="2">
                  <c:v>9986</c:v>
                </c:pt>
                <c:pt idx="3">
                  <c:v>10161</c:v>
                </c:pt>
                <c:pt idx="4">
                  <c:v>10864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1-41E3-AA3F-CD1595FE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1-41E3-AA3F-CD1595FE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29123</c:v>
                </c:pt>
                <c:pt idx="1">
                  <c:v>31154</c:v>
                </c:pt>
                <c:pt idx="2">
                  <c:v>33267</c:v>
                </c:pt>
                <c:pt idx="3">
                  <c:v>34437</c:v>
                </c:pt>
                <c:pt idx="4">
                  <c:v>37186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C-4BE5-A35D-69CAD8F7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C-4BE5-A35D-69CAD8F7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1147.2</c:v>
                </c:pt>
                <c:pt idx="1">
                  <c:v>1226.8</c:v>
                </c:pt>
                <c:pt idx="2">
                  <c:v>1394.9</c:v>
                </c:pt>
                <c:pt idx="3">
                  <c:v>1523.2</c:v>
                </c:pt>
                <c:pt idx="4">
                  <c:v>1527.7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C-4959-9D9D-D7AC8CA60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C-4959-9D9D-D7AC8CA60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55.7</c:v>
                </c:pt>
                <c:pt idx="1">
                  <c:v>58.1</c:v>
                </c:pt>
                <c:pt idx="2">
                  <c:v>48.7</c:v>
                </c:pt>
                <c:pt idx="3">
                  <c:v>47.3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5A9-98E4-7280762A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0-45A9-98E4-7280762A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58.9</c:v>
                </c:pt>
                <c:pt idx="1">
                  <c:v>61.7</c:v>
                </c:pt>
                <c:pt idx="2">
                  <c:v>52.1</c:v>
                </c:pt>
                <c:pt idx="3">
                  <c:v>50.9</c:v>
                </c:pt>
                <c:pt idx="4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9-4038-9384-8AB8F03C4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9-4038-9384-8AB8F03C4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73.3</c:v>
                </c:pt>
                <c:pt idx="2">
                  <c:v>72</c:v>
                </c:pt>
                <c:pt idx="3">
                  <c:v>78.900000000000006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322-83C9-EBDFF706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7-4322-83C9-EBDFF706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83</c:v>
                </c:pt>
                <c:pt idx="1">
                  <c:v>21.5</c:v>
                </c:pt>
                <c:pt idx="2">
                  <c:v>25.6</c:v>
                </c:pt>
                <c:pt idx="3">
                  <c:v>29.7</c:v>
                </c:pt>
                <c:pt idx="4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8-4F1D-82F1-FD6643A8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8-4F1D-82F1-FD6643A8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26.2</c:v>
                </c:pt>
                <c:pt idx="2">
                  <c:v>37</c:v>
                </c:pt>
                <c:pt idx="3">
                  <c:v>47.7</c:v>
                </c:pt>
                <c:pt idx="4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C-4F7C-BC21-9EA6ECA36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C-4F7C-BC21-9EA6ECA36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16737406</c:v>
                </c:pt>
                <c:pt idx="1">
                  <c:v>59219756</c:v>
                </c:pt>
                <c:pt idx="2">
                  <c:v>59213946</c:v>
                </c:pt>
                <c:pt idx="3">
                  <c:v>59440619</c:v>
                </c:pt>
                <c:pt idx="4">
                  <c:v>65428738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B9C-B1DF-E4C8B764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A-4B9C-B1DF-E4C8B764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23.1</c:v>
                </c:pt>
                <c:pt idx="2">
                  <c:v>18.2</c:v>
                </c:pt>
                <c:pt idx="3">
                  <c:v>17.7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8-4337-8AB5-9C174C77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8-4337-8AB5-9C174C77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105.7</c:v>
                </c:pt>
                <c:pt idx="2">
                  <c:v>111.8</c:v>
                </c:pt>
                <c:pt idx="3">
                  <c:v>112.5</c:v>
                </c:pt>
                <c:pt idx="4">
                  <c:v>109.6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2-4BF4-A26B-D128FFA1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2-4BF4-A26B-D128FFA1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DO46" zoomScaleNormal="100" zoomScaleSheetLayoutView="70" workbookViewId="0">
      <selection activeCell="NY66" sqref="NY66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15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15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9" t="str">
        <f>データ!H6</f>
        <v>新潟県　加茂病院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15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156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>
        <f>データ!AA6</f>
        <v>12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15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15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168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15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4">
        <f>データ!U6</f>
        <v>2163908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23862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93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>
        <f>データ!AG6</f>
        <v>38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131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181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70.2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73.3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72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78.900000000000006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86.4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58.9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61.7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52.1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50.9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50.6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55.7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58.1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48.7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47.3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47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41.9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41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37.9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33.299999999999997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30.3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183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182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29123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31154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33267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34437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37186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10935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11203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9986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10161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10864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112.9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105.7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111.8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112.5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109.6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23.1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18.2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17.7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19.2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184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1147.2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1226.8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1394.9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1523.2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1527.7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83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21.5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25.6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29.7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30.4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84.5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26.2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37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47.7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58.7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16737406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59219756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59213946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59440619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65428738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lYJq5QYWA8fAG6XERE8OqXvc25IGIGR2QB/YAvI7k+N3bQ7gQ1Pqb4WaMF4fHKVQLGsOel5gNUtFLKYjqrSO/g==" saltValue="CN24V/6ILNQarnAGT80kz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110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111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112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113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114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115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116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117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118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119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120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121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146</v>
      </c>
      <c r="AU5" s="49" t="s">
        <v>157</v>
      </c>
      <c r="AV5" s="49" t="s">
        <v>148</v>
      </c>
      <c r="AW5" s="49" t="s">
        <v>158</v>
      </c>
      <c r="AX5" s="49" t="s">
        <v>150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146</v>
      </c>
      <c r="BF5" s="49" t="s">
        <v>147</v>
      </c>
      <c r="BG5" s="49" t="s">
        <v>148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146</v>
      </c>
      <c r="BQ5" s="49" t="s">
        <v>147</v>
      </c>
      <c r="BR5" s="49" t="s">
        <v>148</v>
      </c>
      <c r="BS5" s="49" t="s">
        <v>149</v>
      </c>
      <c r="BT5" s="49" t="s">
        <v>150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147</v>
      </c>
      <c r="CC5" s="49" t="s">
        <v>148</v>
      </c>
      <c r="CD5" s="49" t="s">
        <v>149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146</v>
      </c>
      <c r="CM5" s="49" t="s">
        <v>147</v>
      </c>
      <c r="CN5" s="49" t="s">
        <v>148</v>
      </c>
      <c r="CO5" s="49" t="s">
        <v>149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159</v>
      </c>
      <c r="CX5" s="49" t="s">
        <v>147</v>
      </c>
      <c r="CY5" s="49" t="s">
        <v>160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146</v>
      </c>
      <c r="DI5" s="49" t="s">
        <v>147</v>
      </c>
      <c r="DJ5" s="49" t="s">
        <v>148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159</v>
      </c>
      <c r="DT5" s="49" t="s">
        <v>157</v>
      </c>
      <c r="DU5" s="49" t="s">
        <v>148</v>
      </c>
      <c r="DV5" s="49" t="s">
        <v>158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147</v>
      </c>
      <c r="EF5" s="49" t="s">
        <v>148</v>
      </c>
      <c r="EG5" s="49" t="s">
        <v>149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159</v>
      </c>
      <c r="EP5" s="49" t="s">
        <v>147</v>
      </c>
      <c r="EQ5" s="49" t="s">
        <v>148</v>
      </c>
      <c r="ER5" s="49" t="s">
        <v>158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161</v>
      </c>
      <c r="EZ5" s="49" t="s">
        <v>146</v>
      </c>
      <c r="FA5" s="49" t="s">
        <v>147</v>
      </c>
      <c r="FB5" s="49" t="s">
        <v>160</v>
      </c>
      <c r="FC5" s="49" t="s">
        <v>149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162</v>
      </c>
      <c r="B6" s="50">
        <f>B8</f>
        <v>2022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8</v>
      </c>
      <c r="H6" s="153" t="str">
        <f>IF(H8&lt;&gt;I8,H8,"")&amp;IF(I8&lt;&gt;J8,I8,"")&amp;"　"&amp;J8</f>
        <v>新潟県　加茂病院</v>
      </c>
      <c r="I6" s="154"/>
      <c r="J6" s="155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15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臨 輪</v>
      </c>
      <c r="U6" s="51">
        <f>U8</f>
        <v>2163908</v>
      </c>
      <c r="V6" s="51">
        <f>V8</f>
        <v>23862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１０：１</v>
      </c>
      <c r="Z6" s="51">
        <f t="shared" si="3"/>
        <v>156</v>
      </c>
      <c r="AA6" s="51">
        <f t="shared" si="3"/>
        <v>12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168</v>
      </c>
      <c r="AF6" s="51">
        <f t="shared" si="3"/>
        <v>93</v>
      </c>
      <c r="AG6" s="51">
        <f t="shared" si="3"/>
        <v>38</v>
      </c>
      <c r="AH6" s="51">
        <f t="shared" si="3"/>
        <v>131</v>
      </c>
      <c r="AI6" s="52">
        <f>IF(AI8="-",NA(),AI8)</f>
        <v>70.2</v>
      </c>
      <c r="AJ6" s="52">
        <f t="shared" ref="AJ6:AR6" si="5">IF(AJ8="-",NA(),AJ8)</f>
        <v>73.3</v>
      </c>
      <c r="AK6" s="52">
        <f t="shared" si="5"/>
        <v>72</v>
      </c>
      <c r="AL6" s="52">
        <f t="shared" si="5"/>
        <v>78.900000000000006</v>
      </c>
      <c r="AM6" s="52">
        <f t="shared" si="5"/>
        <v>86.4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58.9</v>
      </c>
      <c r="AU6" s="52">
        <f t="shared" ref="AU6:BC6" si="6">IF(AU8="-",NA(),AU8)</f>
        <v>61.7</v>
      </c>
      <c r="AV6" s="52">
        <f t="shared" si="6"/>
        <v>52.1</v>
      </c>
      <c r="AW6" s="52">
        <f t="shared" si="6"/>
        <v>50.9</v>
      </c>
      <c r="AX6" s="52">
        <f t="shared" si="6"/>
        <v>50.6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55.7</v>
      </c>
      <c r="BF6" s="52">
        <f t="shared" ref="BF6:BN6" si="7">IF(BF8="-",NA(),BF8)</f>
        <v>58.1</v>
      </c>
      <c r="BG6" s="52">
        <f t="shared" si="7"/>
        <v>48.7</v>
      </c>
      <c r="BH6" s="52">
        <f t="shared" si="7"/>
        <v>47.3</v>
      </c>
      <c r="BI6" s="52">
        <f t="shared" si="7"/>
        <v>47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41.9</v>
      </c>
      <c r="BQ6" s="52">
        <f t="shared" ref="BQ6:BY6" si="8">IF(BQ8="-",NA(),BQ8)</f>
        <v>41</v>
      </c>
      <c r="BR6" s="52">
        <f t="shared" si="8"/>
        <v>37.9</v>
      </c>
      <c r="BS6" s="52">
        <f t="shared" si="8"/>
        <v>33.299999999999997</v>
      </c>
      <c r="BT6" s="52">
        <f t="shared" si="8"/>
        <v>30.3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29123</v>
      </c>
      <c r="CB6" s="53">
        <f t="shared" ref="CB6:CJ6" si="9">IF(CB8="-",NA(),CB8)</f>
        <v>31154</v>
      </c>
      <c r="CC6" s="53">
        <f t="shared" si="9"/>
        <v>33267</v>
      </c>
      <c r="CD6" s="53">
        <f t="shared" si="9"/>
        <v>34437</v>
      </c>
      <c r="CE6" s="53">
        <f t="shared" si="9"/>
        <v>37186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10935</v>
      </c>
      <c r="CM6" s="53">
        <f t="shared" ref="CM6:CU6" si="10">IF(CM8="-",NA(),CM8)</f>
        <v>11203</v>
      </c>
      <c r="CN6" s="53">
        <f t="shared" si="10"/>
        <v>9986</v>
      </c>
      <c r="CO6" s="53">
        <f t="shared" si="10"/>
        <v>10161</v>
      </c>
      <c r="CP6" s="53">
        <f t="shared" si="10"/>
        <v>10864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112.9</v>
      </c>
      <c r="CX6" s="52">
        <f t="shared" ref="CX6:DF6" si="11">IF(CX8="-",NA(),CX8)</f>
        <v>105.7</v>
      </c>
      <c r="CY6" s="52">
        <f t="shared" si="11"/>
        <v>111.8</v>
      </c>
      <c r="CZ6" s="52">
        <f t="shared" si="11"/>
        <v>112.5</v>
      </c>
      <c r="DA6" s="52">
        <f t="shared" si="11"/>
        <v>109.6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25</v>
      </c>
      <c r="DI6" s="52">
        <f t="shared" ref="DI6:DQ6" si="12">IF(DI8="-",NA(),DI8)</f>
        <v>23.1</v>
      </c>
      <c r="DJ6" s="52">
        <f t="shared" si="12"/>
        <v>18.2</v>
      </c>
      <c r="DK6" s="52">
        <f t="shared" si="12"/>
        <v>17.7</v>
      </c>
      <c r="DL6" s="52">
        <f t="shared" si="12"/>
        <v>19.2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1147.2</v>
      </c>
      <c r="DT6" s="52">
        <f t="shared" ref="DT6:EB6" si="13">IF(DT8="-",NA(),DT8)</f>
        <v>1226.8</v>
      </c>
      <c r="DU6" s="52">
        <f t="shared" si="13"/>
        <v>1394.9</v>
      </c>
      <c r="DV6" s="52">
        <f t="shared" si="13"/>
        <v>1523.2</v>
      </c>
      <c r="DW6" s="52">
        <f t="shared" si="13"/>
        <v>1527.7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83</v>
      </c>
      <c r="EE6" s="52">
        <f t="shared" ref="EE6:EM6" si="14">IF(EE8="-",NA(),EE8)</f>
        <v>21.5</v>
      </c>
      <c r="EF6" s="52">
        <f t="shared" si="14"/>
        <v>25.6</v>
      </c>
      <c r="EG6" s="52">
        <f t="shared" si="14"/>
        <v>29.7</v>
      </c>
      <c r="EH6" s="52">
        <f t="shared" si="14"/>
        <v>30.4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84.5</v>
      </c>
      <c r="EP6" s="52">
        <f t="shared" ref="EP6:EX6" si="15">IF(EP8="-",NA(),EP8)</f>
        <v>26.2</v>
      </c>
      <c r="EQ6" s="52">
        <f t="shared" si="15"/>
        <v>37</v>
      </c>
      <c r="ER6" s="52">
        <f t="shared" si="15"/>
        <v>47.7</v>
      </c>
      <c r="ES6" s="52">
        <f t="shared" si="15"/>
        <v>58.7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16737406</v>
      </c>
      <c r="FA6" s="53">
        <f t="shared" ref="FA6:FI6" si="16">IF(FA8="-",NA(),FA8)</f>
        <v>59219756</v>
      </c>
      <c r="FB6" s="53">
        <f t="shared" si="16"/>
        <v>59213946</v>
      </c>
      <c r="FC6" s="53">
        <f t="shared" si="16"/>
        <v>59440619</v>
      </c>
      <c r="FD6" s="53">
        <f t="shared" si="16"/>
        <v>65428738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163</v>
      </c>
      <c r="B7" s="50">
        <f t="shared" ref="B7:AH7" si="17">B8</f>
        <v>2022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8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15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臨 輪</v>
      </c>
      <c r="U7" s="51">
        <f>U8</f>
        <v>2163908</v>
      </c>
      <c r="V7" s="51">
        <f>V8</f>
        <v>23862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１０：１</v>
      </c>
      <c r="Z7" s="51">
        <f t="shared" si="17"/>
        <v>156</v>
      </c>
      <c r="AA7" s="51">
        <f t="shared" si="17"/>
        <v>12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168</v>
      </c>
      <c r="AF7" s="51">
        <f t="shared" si="17"/>
        <v>93</v>
      </c>
      <c r="AG7" s="51">
        <f t="shared" si="17"/>
        <v>38</v>
      </c>
      <c r="AH7" s="51">
        <f t="shared" si="17"/>
        <v>131</v>
      </c>
      <c r="AI7" s="52">
        <f>AI8</f>
        <v>70.2</v>
      </c>
      <c r="AJ7" s="52">
        <f t="shared" ref="AJ7:AR7" si="18">AJ8</f>
        <v>73.3</v>
      </c>
      <c r="AK7" s="52">
        <f t="shared" si="18"/>
        <v>72</v>
      </c>
      <c r="AL7" s="52">
        <f t="shared" si="18"/>
        <v>78.900000000000006</v>
      </c>
      <c r="AM7" s="52">
        <f t="shared" si="18"/>
        <v>86.4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58.9</v>
      </c>
      <c r="AU7" s="52">
        <f t="shared" ref="AU7:BC7" si="19">AU8</f>
        <v>61.7</v>
      </c>
      <c r="AV7" s="52">
        <f t="shared" si="19"/>
        <v>52.1</v>
      </c>
      <c r="AW7" s="52">
        <f t="shared" si="19"/>
        <v>50.9</v>
      </c>
      <c r="AX7" s="52">
        <f t="shared" si="19"/>
        <v>50.6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55.7</v>
      </c>
      <c r="BF7" s="52">
        <f t="shared" ref="BF7:BN7" si="20">BF8</f>
        <v>58.1</v>
      </c>
      <c r="BG7" s="52">
        <f t="shared" si="20"/>
        <v>48.7</v>
      </c>
      <c r="BH7" s="52">
        <f t="shared" si="20"/>
        <v>47.3</v>
      </c>
      <c r="BI7" s="52">
        <f t="shared" si="20"/>
        <v>47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41.9</v>
      </c>
      <c r="BQ7" s="52">
        <f t="shared" ref="BQ7:BY7" si="21">BQ8</f>
        <v>41</v>
      </c>
      <c r="BR7" s="52">
        <f t="shared" si="21"/>
        <v>37.9</v>
      </c>
      <c r="BS7" s="52">
        <f t="shared" si="21"/>
        <v>33.299999999999997</v>
      </c>
      <c r="BT7" s="52">
        <f t="shared" si="21"/>
        <v>30.3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29123</v>
      </c>
      <c r="CB7" s="53">
        <f t="shared" ref="CB7:CJ7" si="22">CB8</f>
        <v>31154</v>
      </c>
      <c r="CC7" s="53">
        <f t="shared" si="22"/>
        <v>33267</v>
      </c>
      <c r="CD7" s="53">
        <f t="shared" si="22"/>
        <v>34437</v>
      </c>
      <c r="CE7" s="53">
        <f t="shared" si="22"/>
        <v>37186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10935</v>
      </c>
      <c r="CM7" s="53">
        <f t="shared" ref="CM7:CU7" si="23">CM8</f>
        <v>11203</v>
      </c>
      <c r="CN7" s="53">
        <f t="shared" si="23"/>
        <v>9986</v>
      </c>
      <c r="CO7" s="53">
        <f t="shared" si="23"/>
        <v>10161</v>
      </c>
      <c r="CP7" s="53">
        <f t="shared" si="23"/>
        <v>10864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112.9</v>
      </c>
      <c r="CX7" s="52">
        <f t="shared" ref="CX7:DF7" si="24">CX8</f>
        <v>105.7</v>
      </c>
      <c r="CY7" s="52">
        <f t="shared" si="24"/>
        <v>111.8</v>
      </c>
      <c r="CZ7" s="52">
        <f t="shared" si="24"/>
        <v>112.5</v>
      </c>
      <c r="DA7" s="52">
        <f t="shared" si="24"/>
        <v>109.6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25</v>
      </c>
      <c r="DI7" s="52">
        <f t="shared" ref="DI7:DQ7" si="25">DI8</f>
        <v>23.1</v>
      </c>
      <c r="DJ7" s="52">
        <f t="shared" si="25"/>
        <v>18.2</v>
      </c>
      <c r="DK7" s="52">
        <f t="shared" si="25"/>
        <v>17.7</v>
      </c>
      <c r="DL7" s="52">
        <f t="shared" si="25"/>
        <v>19.2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1147.2</v>
      </c>
      <c r="DT7" s="52">
        <f t="shared" ref="DT7:EB7" si="26">DT8</f>
        <v>1226.8</v>
      </c>
      <c r="DU7" s="52">
        <f t="shared" si="26"/>
        <v>1394.9</v>
      </c>
      <c r="DV7" s="52">
        <f t="shared" si="26"/>
        <v>1523.2</v>
      </c>
      <c r="DW7" s="52">
        <f t="shared" si="26"/>
        <v>1527.7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83</v>
      </c>
      <c r="EE7" s="52">
        <f t="shared" ref="EE7:EM7" si="27">EE8</f>
        <v>21.5</v>
      </c>
      <c r="EF7" s="52">
        <f t="shared" si="27"/>
        <v>25.6</v>
      </c>
      <c r="EG7" s="52">
        <f t="shared" si="27"/>
        <v>29.7</v>
      </c>
      <c r="EH7" s="52">
        <f t="shared" si="27"/>
        <v>30.4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84.5</v>
      </c>
      <c r="EP7" s="52">
        <f t="shared" ref="EP7:EX7" si="28">EP8</f>
        <v>26.2</v>
      </c>
      <c r="EQ7" s="52">
        <f t="shared" si="28"/>
        <v>37</v>
      </c>
      <c r="ER7" s="52">
        <f t="shared" si="28"/>
        <v>47.7</v>
      </c>
      <c r="ES7" s="52">
        <f t="shared" si="28"/>
        <v>58.7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16737406</v>
      </c>
      <c r="FA7" s="53">
        <f t="shared" ref="FA7:FI7" si="29">FA8</f>
        <v>59219756</v>
      </c>
      <c r="FB7" s="53">
        <f t="shared" si="29"/>
        <v>59213946</v>
      </c>
      <c r="FC7" s="53">
        <f t="shared" si="29"/>
        <v>59440619</v>
      </c>
      <c r="FD7" s="53">
        <f t="shared" si="29"/>
        <v>65428738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150002</v>
      </c>
      <c r="D8" s="55">
        <v>46</v>
      </c>
      <c r="E8" s="55">
        <v>6</v>
      </c>
      <c r="F8" s="55">
        <v>0</v>
      </c>
      <c r="G8" s="55">
        <v>8</v>
      </c>
      <c r="H8" s="55" t="s">
        <v>164</v>
      </c>
      <c r="I8" s="55" t="s">
        <v>164</v>
      </c>
      <c r="J8" s="55" t="s">
        <v>165</v>
      </c>
      <c r="K8" s="55" t="s">
        <v>166</v>
      </c>
      <c r="L8" s="55" t="s">
        <v>167</v>
      </c>
      <c r="M8" s="55" t="s">
        <v>168</v>
      </c>
      <c r="N8" s="55" t="s">
        <v>169</v>
      </c>
      <c r="O8" s="55" t="s">
        <v>170</v>
      </c>
      <c r="P8" s="55" t="s">
        <v>171</v>
      </c>
      <c r="Q8" s="56">
        <v>15</v>
      </c>
      <c r="R8" s="55" t="s">
        <v>40</v>
      </c>
      <c r="S8" s="55" t="s">
        <v>172</v>
      </c>
      <c r="T8" s="55" t="s">
        <v>173</v>
      </c>
      <c r="U8" s="56">
        <v>2163908</v>
      </c>
      <c r="V8" s="56">
        <v>23862</v>
      </c>
      <c r="W8" s="55" t="s">
        <v>174</v>
      </c>
      <c r="X8" s="55" t="s">
        <v>174</v>
      </c>
      <c r="Y8" s="57" t="s">
        <v>175</v>
      </c>
      <c r="Z8" s="56">
        <v>156</v>
      </c>
      <c r="AA8" s="56">
        <v>12</v>
      </c>
      <c r="AB8" s="56" t="s">
        <v>40</v>
      </c>
      <c r="AC8" s="56" t="s">
        <v>40</v>
      </c>
      <c r="AD8" s="56" t="s">
        <v>40</v>
      </c>
      <c r="AE8" s="56">
        <v>168</v>
      </c>
      <c r="AF8" s="56">
        <v>93</v>
      </c>
      <c r="AG8" s="56">
        <v>38</v>
      </c>
      <c r="AH8" s="56">
        <v>131</v>
      </c>
      <c r="AI8" s="58">
        <v>70.2</v>
      </c>
      <c r="AJ8" s="58">
        <v>73.3</v>
      </c>
      <c r="AK8" s="58">
        <v>72</v>
      </c>
      <c r="AL8" s="58">
        <v>78.900000000000006</v>
      </c>
      <c r="AM8" s="58">
        <v>86.4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58.9</v>
      </c>
      <c r="AU8" s="58">
        <v>61.7</v>
      </c>
      <c r="AV8" s="58">
        <v>52.1</v>
      </c>
      <c r="AW8" s="58">
        <v>50.9</v>
      </c>
      <c r="AX8" s="58">
        <v>50.6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55.7</v>
      </c>
      <c r="BF8" s="59">
        <v>58.1</v>
      </c>
      <c r="BG8" s="59">
        <v>48.7</v>
      </c>
      <c r="BH8" s="59">
        <v>47.3</v>
      </c>
      <c r="BI8" s="59">
        <v>47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41.9</v>
      </c>
      <c r="BQ8" s="58">
        <v>41</v>
      </c>
      <c r="BR8" s="58">
        <v>37.9</v>
      </c>
      <c r="BS8" s="58">
        <v>33.299999999999997</v>
      </c>
      <c r="BT8" s="58">
        <v>30.3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29123</v>
      </c>
      <c r="CB8" s="59">
        <v>31154</v>
      </c>
      <c r="CC8" s="59">
        <v>33267</v>
      </c>
      <c r="CD8" s="59">
        <v>34437</v>
      </c>
      <c r="CE8" s="59">
        <v>37186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10935</v>
      </c>
      <c r="CM8" s="59">
        <v>11203</v>
      </c>
      <c r="CN8" s="59">
        <v>9986</v>
      </c>
      <c r="CO8" s="59">
        <v>10161</v>
      </c>
      <c r="CP8" s="59">
        <v>10864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112.9</v>
      </c>
      <c r="CX8" s="59">
        <v>105.7</v>
      </c>
      <c r="CY8" s="59">
        <v>111.8</v>
      </c>
      <c r="CZ8" s="59">
        <v>112.5</v>
      </c>
      <c r="DA8" s="59">
        <v>109.6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25</v>
      </c>
      <c r="DI8" s="59">
        <v>23.1</v>
      </c>
      <c r="DJ8" s="59">
        <v>18.2</v>
      </c>
      <c r="DK8" s="59">
        <v>17.7</v>
      </c>
      <c r="DL8" s="59">
        <v>19.2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1147.2</v>
      </c>
      <c r="DT8" s="59">
        <v>1226.8</v>
      </c>
      <c r="DU8" s="59">
        <v>1394.9</v>
      </c>
      <c r="DV8" s="59">
        <v>1523.2</v>
      </c>
      <c r="DW8" s="59">
        <v>1527.7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83</v>
      </c>
      <c r="EE8" s="58">
        <v>21.5</v>
      </c>
      <c r="EF8" s="58">
        <v>25.6</v>
      </c>
      <c r="EG8" s="58">
        <v>29.7</v>
      </c>
      <c r="EH8" s="58">
        <v>30.4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84.5</v>
      </c>
      <c r="EP8" s="58">
        <v>26.2</v>
      </c>
      <c r="EQ8" s="58">
        <v>37</v>
      </c>
      <c r="ER8" s="58">
        <v>47.7</v>
      </c>
      <c r="ES8" s="58">
        <v>58.7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16737406</v>
      </c>
      <c r="FA8" s="59">
        <v>59219756</v>
      </c>
      <c r="FB8" s="59">
        <v>59213946</v>
      </c>
      <c r="FC8" s="59">
        <v>59440619</v>
      </c>
      <c r="FD8" s="59">
        <v>65428738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176</v>
      </c>
      <c r="C10" s="62" t="s">
        <v>177</v>
      </c>
      <c r="D10" s="62" t="s">
        <v>178</v>
      </c>
      <c r="E10" s="62" t="s">
        <v>179</v>
      </c>
      <c r="F10" s="62" t="s">
        <v>180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2023-12-20T05:06:49Z</dcterms:created>
  <dcterms:modified xsi:type="dcterms:W3CDTF">2024-02-02T04:56:46Z</dcterms:modified>
  <cp:category/>
</cp:coreProperties>
</file>