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5地方公営企業決算統計\20　経営比較分析表\02 作業\【経営比較分析表】\"/>
    </mc:Choice>
  </mc:AlternateContent>
  <xr:revisionPtr revIDLastSave="0" documentId="13_ncr:1_{CF43555B-C22F-4F84-B58D-0AB4D8DCD5C0}" xr6:coauthVersionLast="36" xr6:coauthVersionMax="36" xr10:uidLastSave="{00000000-0000-0000-0000-000000000000}"/>
  <workbookProtection workbookAlgorithmName="SHA-512" workbookHashValue="5WVw7MfVNM7UMS928+FHBcApQVWhxO0XZwRKMZYpcLCjTqhWn3ptYxMJuz0WvuY4kB/65Xe/WuHDM/7t/GwjkA==" workbookSaltValue="91zDXMU9NFtcLs2tMJSuAw==" workbookSpinCount="100000" lockStructure="1"/>
  <bookViews>
    <workbookView xWindow="0" yWindow="0" windowWidth="28800" windowHeight="1041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FZ12" i="4" s="1"/>
  <c r="X6" i="5"/>
  <c r="W6" i="5"/>
  <c r="V6" i="5"/>
  <c r="U6" i="5"/>
  <c r="T6" i="5"/>
  <c r="S6" i="5"/>
  <c r="R6" i="5"/>
  <c r="Q6" i="5"/>
  <c r="AU10" i="4" s="1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B10" i="4"/>
  <c r="LP8" i="4"/>
  <c r="JW8" i="4"/>
  <c r="ID8" i="4"/>
  <c r="FZ8" i="4"/>
  <c r="EG8" i="4"/>
  <c r="CN8" i="4"/>
  <c r="AU8" i="4"/>
  <c r="B8" i="4"/>
  <c r="B6" i="4"/>
  <c r="JB78" i="4" l="1"/>
  <c r="IZ54" i="4"/>
  <c r="IZ32" i="4"/>
  <c r="BX32" i="4"/>
  <c r="MO78" i="4"/>
  <c r="FO78" i="4"/>
  <c r="FL54" i="4"/>
  <c r="FL32" i="4"/>
  <c r="BX78" i="4"/>
  <c r="BX54" i="4"/>
  <c r="MN54" i="4"/>
  <c r="MN32" i="4"/>
  <c r="C11" i="5"/>
  <c r="D11" i="5"/>
  <c r="E11" i="5"/>
  <c r="B11" i="5"/>
  <c r="GT78" i="4" l="1"/>
  <c r="GR54" i="4"/>
  <c r="GR32" i="4"/>
  <c r="P54" i="4"/>
  <c r="KF54" i="4"/>
  <c r="KF32" i="4"/>
  <c r="DG78" i="4"/>
  <c r="DD54" i="4"/>
  <c r="DD32" i="4"/>
  <c r="KG78" i="4"/>
  <c r="P78" i="4"/>
  <c r="P32" i="4"/>
  <c r="LZ78" i="4"/>
  <c r="LY54" i="4"/>
  <c r="LY32" i="4"/>
  <c r="IK32" i="4"/>
  <c r="EW32" i="4"/>
  <c r="BI78" i="4"/>
  <c r="BI54" i="4"/>
  <c r="BI32" i="4"/>
  <c r="IM78" i="4"/>
  <c r="IK54" i="4"/>
  <c r="EZ78" i="4"/>
  <c r="EW54" i="4"/>
  <c r="AT78" i="4"/>
  <c r="AT54" i="4"/>
  <c r="AT32" i="4"/>
  <c r="HV32" i="4"/>
  <c r="LK78" i="4"/>
  <c r="LJ54" i="4"/>
  <c r="LJ32" i="4"/>
  <c r="EH32" i="4"/>
  <c r="HX78" i="4"/>
  <c r="HV54" i="4"/>
  <c r="EK78" i="4"/>
  <c r="EH54" i="4"/>
  <c r="DV78" i="4"/>
  <c r="DS54" i="4"/>
  <c r="DS32" i="4"/>
  <c r="AE32" i="4"/>
  <c r="HG32" i="4"/>
  <c r="AE78" i="4"/>
  <c r="AE54" i="4"/>
  <c r="KU32" i="4"/>
  <c r="HG54" i="4"/>
  <c r="KV78" i="4"/>
  <c r="KU54" i="4"/>
  <c r="HI78" i="4"/>
</calcChain>
</file>

<file path=xl/sharedStrings.xml><?xml version="1.0" encoding="utf-8"?>
<sst xmlns="http://schemas.openxmlformats.org/spreadsheetml/2006/main" count="342" uniqueCount="191">
  <si>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</si>
  <si>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</si>
  <si>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</si>
  <si>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</si>
  <si>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</si>
  <si>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</si>
  <si>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</si>
  <si>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</si>
  <si>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</si>
  <si>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</si>
  <si>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</si>
  <si>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</si>
  <si>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</si>
  <si>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</si>
  <si>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</si>
  <si>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</si>
  <si>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</si>
  <si>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</si>
  <si>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</si>
  <si>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</si>
  <si>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</si>
  <si>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</si>
  <si>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</si>
  <si>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</si>
  <si>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</si>
  <si>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</si>
  <si>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</si>
  <si>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</si>
  <si>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</si>
  <si>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</si>
  <si>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</si>
  <si>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</si>
  <si>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</si>
  <si>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</si>
  <si>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</si>
  <si>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</si>
  <si>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</si>
  <si>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</si>
  <si>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</si>
  <si>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</si>
  <si>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</si>
  <si>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</si>
  <si>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</si>
  <si>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</si>
  <si>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</si>
  <si>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</si>
  <si>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</si>
  <si>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</si>
  <si>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</si>
  <si>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</si>
  <si>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</si>
  <si>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</si>
  <si>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</si>
  <si>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</si>
  <si>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</si>
  <si>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</si>
  <si>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</si>
  <si>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</si>
  <si>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</si>
  <si>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</si>
  <si>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</si>
  <si>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</si>
  <si>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</si>
  <si>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</si>
  <si>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</si>
  <si>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</si>
  <si>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</si>
  <si>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</si>
  <si>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</si>
  <si>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</si>
  <si>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</si>
  <si>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</si>
  <si>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</si>
  <si>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</si>
  <si>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</si>
  <si>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</si>
  <si>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</si>
  <si>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</si>
  <si>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</si>
  <si>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</si>
  <si>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</si>
  <si>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</si>
  <si>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</si>
  <si>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</si>
  <si>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</si>
  <si>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</si>
  <si>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</si>
  <si>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</si>
  <si>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</si>
  <si>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</si>
  <si>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</si>
  <si>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</si>
  <si>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</si>
  <si>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</si>
  <si>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</si>
  <si>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</si>
  <si>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</si>
  <si>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</si>
  <si>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</si>
  <si>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</si>
  <si>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</si>
  <si>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</si>
  <si>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</si>
  <si>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</si>
  <si>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</si>
  <si>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</si>
  <si>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</si>
  <si>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</si>
  <si>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</si>
  <si>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</si>
  <si>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</si>
  <si>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</si>
  <si>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</si>
  <si>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</si>
  <si>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</si>
  <si>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</si>
  <si>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</si>
  <si>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</si>
  <si>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</si>
  <si>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</si>
  <si>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</si>
  <si>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</si>
  <si>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</si>
  <si>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</si>
  <si>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</si>
  <si>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</si>
  <si>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</si>
  <si>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</si>
  <si>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</si>
  <si>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</si>
  <si>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</si>
  <si>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</si>
  <si>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</si>
  <si>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</si>
  <si>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</si>
  <si>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</si>
  <si>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</si>
  <si>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</si>
  <si>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</si>
  <si>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</si>
  <si>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</si>
  <si>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</si>
  <si>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</si>
  <si>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</si>
  <si>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</si>
  <si>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</si>
  <si>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</si>
  <si>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</si>
  <si>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</si>
  <si>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</si>
  <si>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</si>
  <si>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</si>
  <si>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</si>
  <si>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</si>
  <si>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</si>
  <si>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</si>
  <si>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</si>
  <si>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</si>
  <si>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</si>
  <si>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</si>
  <si>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</si>
  <si>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</si>
  <si>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当該値(N-2)</t>
    <phoneticPr fontId="5"/>
  </si>
  <si>
    <t>当該値(N-4)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</si>
  <si>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</si>
  <si>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</si>
  <si>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</si>
  <si>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</si>
  <si>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</si>
  <si>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</si>
  <si>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中央病院</t>
  </si>
  <si>
    <t>条例全部</t>
  </si>
  <si>
    <t>病院事業</t>
  </si>
  <si>
    <t>一般病院</t>
  </si>
  <si>
    <t>500床以上</t>
  </si>
  <si>
    <t>自治体職員</t>
  </si>
  <si>
    <t>直営</t>
  </si>
  <si>
    <t>対象</t>
  </si>
  <si>
    <t>ド 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</si>
  <si>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</si>
  <si>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</si>
  <si>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</si>
  <si>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</si>
  <si>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</si>
  <si>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</si>
  <si>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</si>
  <si>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</si>
  <si>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高度急性期・急性期病床の機能を担い、患者の早期安定に向けて、高度・先進医療を提供する。
　他医療機関への支援と人材育成のための教育を行う。</t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</si>
  <si>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</si>
  <si>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r>
      <rPr>
        <sz val="10"/>
        <color rgb="FFFF0000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経常収支比率は常時100％を上回っている。また、令和2年度以降、新型コロナウイルス感染症の影響もあり、従前よりも病床利用率が低くなっている。入院収益単価がやや低いことから、今後も可能な限り効率的な運営に努める。</t>
    </r>
    <r>
      <rPr>
        <sz val="10"/>
        <color theme="1"/>
        <rFont val="ＭＳ ゴシック"/>
        <family val="3"/>
        <charset val="128"/>
      </rPr>
      <t xml:space="preserve">
（各指標の類似病院平均との比較等）
①経常収支比率：数値が高い
②医業収支比率：同水準
③修正医業収支比率：同水準
④病床利用率：数値が高い
⑤入院患者１人１日当たり収益：数値が低い
⑥外来患者１人１日当たり収益：数値が低い
⑦職員給与費対医業収益比率：数値が高い
⑧材料費対医業収益比率：数値が高い</t>
    </r>
    <rPh sb="107" eb="109">
      <t>ゾウカ</t>
    </rPh>
    <rPh sb="147" eb="150">
      <t>ドウスイジュン</t>
    </rPh>
    <rPh sb="161" eb="164">
      <t>ドウスイジュン</t>
    </rPh>
    <rPh sb="172" eb="174">
      <t>スウチ</t>
    </rPh>
    <rPh sb="175" eb="176">
      <t>タカ</t>
    </rPh>
    <rPh sb="215" eb="218">
      <t>ドウスイジュン</t>
    </rPh>
    <phoneticPr fontId="5"/>
  </si>
  <si>
    <t>　建物を中心として、施設全体の老朽化が一定程度進んでいる状況にある。
（各指標の類似病院平均との比較等）
①有形固定資産減価償却率：数値が高い
②器械備品減価償却率：数値が低い
③１床当たり有形固定資産：数値が高い</t>
    <rPh sb="4" eb="6">
      <t>チュウシン</t>
    </rPh>
    <rPh sb="10" eb="12">
      <t>シセツ</t>
    </rPh>
    <rPh sb="12" eb="14">
      <t>ゼンタイ</t>
    </rPh>
    <rPh sb="15" eb="18">
      <t>ロウキュウカ</t>
    </rPh>
    <rPh sb="19" eb="23">
      <t>イッテイテイド</t>
    </rPh>
    <rPh sb="23" eb="24">
      <t>スス</t>
    </rPh>
    <rPh sb="28" eb="30">
      <t>ジョウキョウ</t>
    </rPh>
    <rPh sb="83" eb="85">
      <t>スウチ</t>
    </rPh>
    <rPh sb="86" eb="87">
      <t>ヒク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</si>
</sst>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82.7</c:v>
                </c:pt>
                <c:pt idx="2">
                  <c:v>73.400000000000006</c:v>
                </c:pt>
                <c:pt idx="3">
                  <c:v>73.400000000000006</c:v>
                </c:pt>
                <c:pt idx="4">
                  <c:v>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C-41C0-A2C5-D0E7C062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79.8</c:v>
                </c:pt>
                <c:pt idx="2">
                  <c:v>70.599999999999994</c:v>
                </c:pt>
                <c:pt idx="3">
                  <c:v>71.400000000000006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1C-41C0-A2C5-D0E7C062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18205</c:v>
                </c:pt>
                <c:pt idx="1">
                  <c:v>18711</c:v>
                </c:pt>
                <c:pt idx="2">
                  <c:v>20136</c:v>
                </c:pt>
                <c:pt idx="3">
                  <c:v>20840</c:v>
                </c:pt>
                <c:pt idx="4">
                  <c:v>20831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7-457E-AF14-E7CB1C849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19207</c:v>
                </c:pt>
                <c:pt idx="1">
                  <c:v>20687</c:v>
                </c:pt>
                <c:pt idx="2">
                  <c:v>22637</c:v>
                </c:pt>
                <c:pt idx="3">
                  <c:v>23244</c:v>
                </c:pt>
                <c:pt idx="4">
                  <c:v>23704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7-457E-AF14-E7CB1C849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61176</c:v>
                </c:pt>
                <c:pt idx="1">
                  <c:v>64045</c:v>
                </c:pt>
                <c:pt idx="2">
                  <c:v>66963</c:v>
                </c:pt>
                <c:pt idx="3">
                  <c:v>66587</c:v>
                </c:pt>
                <c:pt idx="4">
                  <c:v>67305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8-4171-9C5D-74E173CD7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68751</c:v>
                </c:pt>
                <c:pt idx="1">
                  <c:v>70630</c:v>
                </c:pt>
                <c:pt idx="2">
                  <c:v>75766</c:v>
                </c:pt>
                <c:pt idx="3">
                  <c:v>79610</c:v>
                </c:pt>
                <c:pt idx="4">
                  <c:v>82275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8-4171-9C5D-74E173CD7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A-4590-8DC3-A9A22D4E8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32.6</c:v>
                </c:pt>
                <c:pt idx="1">
                  <c:v>27</c:v>
                </c:pt>
                <c:pt idx="2">
                  <c:v>34.200000000000003</c:v>
                </c:pt>
                <c:pt idx="3">
                  <c:v>29.2</c:v>
                </c:pt>
                <c:pt idx="4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A-4590-8DC3-A9A22D4E8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92.8</c:v>
                </c:pt>
                <c:pt idx="1">
                  <c:v>93.7</c:v>
                </c:pt>
                <c:pt idx="2">
                  <c:v>90.1</c:v>
                </c:pt>
                <c:pt idx="3">
                  <c:v>90.9</c:v>
                </c:pt>
                <c:pt idx="4">
                  <c:v>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C-4A4A-A1D6-6F0726A32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91.9</c:v>
                </c:pt>
                <c:pt idx="1">
                  <c:v>91.6</c:v>
                </c:pt>
                <c:pt idx="2">
                  <c:v>86.5</c:v>
                </c:pt>
                <c:pt idx="3">
                  <c:v>88.6</c:v>
                </c:pt>
                <c:pt idx="4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C-4A4A-A1D6-6F0726A32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95.3</c:v>
                </c:pt>
                <c:pt idx="1">
                  <c:v>96.2</c:v>
                </c:pt>
                <c:pt idx="2">
                  <c:v>92.5</c:v>
                </c:pt>
                <c:pt idx="3">
                  <c:v>93.1</c:v>
                </c:pt>
                <c:pt idx="4">
                  <c:v>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8-4EC0-BDD3-030F9BE5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94.1</c:v>
                </c:pt>
                <c:pt idx="1">
                  <c:v>93.7</c:v>
                </c:pt>
                <c:pt idx="2">
                  <c:v>88.7</c:v>
                </c:pt>
                <c:pt idx="3">
                  <c:v>90.6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8-4EC0-BDD3-030F9BE5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104.8</c:v>
                </c:pt>
                <c:pt idx="1">
                  <c:v>104.4</c:v>
                </c:pt>
                <c:pt idx="2">
                  <c:v>107.2</c:v>
                </c:pt>
                <c:pt idx="3">
                  <c:v>108.9</c:v>
                </c:pt>
                <c:pt idx="4">
                  <c:v>107.2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F-4DDA-BF8A-B2125D311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99.2</c:v>
                </c:pt>
                <c:pt idx="2">
                  <c:v>102.9</c:v>
                </c:pt>
                <c:pt idx="3">
                  <c:v>106.1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F-4DDA-BF8A-B2125D311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68.099999999999994</c:v>
                </c:pt>
                <c:pt idx="1">
                  <c:v>68.599999999999994</c:v>
                </c:pt>
                <c:pt idx="2">
                  <c:v>69.599999999999994</c:v>
                </c:pt>
                <c:pt idx="3">
                  <c:v>70.3</c:v>
                </c:pt>
                <c:pt idx="4">
                  <c:v>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3-48AB-885B-46A395CC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52.5</c:v>
                </c:pt>
                <c:pt idx="2">
                  <c:v>54</c:v>
                </c:pt>
                <c:pt idx="3">
                  <c:v>55.4</c:v>
                </c:pt>
                <c:pt idx="4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3-48AB-885B-46A395CC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73.900000000000006</c:v>
                </c:pt>
                <c:pt idx="1">
                  <c:v>71.7</c:v>
                </c:pt>
                <c:pt idx="2">
                  <c:v>71.400000000000006</c:v>
                </c:pt>
                <c:pt idx="3">
                  <c:v>71.400000000000006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1-47CD-B4BC-6A3866742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67.900000000000006</c:v>
                </c:pt>
                <c:pt idx="2">
                  <c:v>69.2</c:v>
                </c:pt>
                <c:pt idx="3">
                  <c:v>70.8</c:v>
                </c:pt>
                <c:pt idx="4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1-47CD-B4BC-6A3866742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60290951</c:v>
                </c:pt>
                <c:pt idx="1">
                  <c:v>60665655</c:v>
                </c:pt>
                <c:pt idx="2">
                  <c:v>61203121</c:v>
                </c:pt>
                <c:pt idx="3">
                  <c:v>62250828</c:v>
                </c:pt>
                <c:pt idx="4">
                  <c:v>62573681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D-4E2A-81FE-5F56BFC1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55620962</c:v>
                </c:pt>
                <c:pt idx="1">
                  <c:v>57155394</c:v>
                </c:pt>
                <c:pt idx="2">
                  <c:v>58042153</c:v>
                </c:pt>
                <c:pt idx="3">
                  <c:v>58985932</c:v>
                </c:pt>
                <c:pt idx="4">
                  <c:v>58800982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D-4E2A-81FE-5F56BFC1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32.5</c:v>
                </c:pt>
                <c:pt idx="1">
                  <c:v>33.1</c:v>
                </c:pt>
                <c:pt idx="2">
                  <c:v>34.5</c:v>
                </c:pt>
                <c:pt idx="3">
                  <c:v>34.700000000000003</c:v>
                </c:pt>
                <c:pt idx="4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0-47E7-9A16-108CA281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29.2</c:v>
                </c:pt>
                <c:pt idx="2">
                  <c:v>29</c:v>
                </c:pt>
                <c:pt idx="3">
                  <c:v>29.2</c:v>
                </c:pt>
                <c:pt idx="4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0-47E7-9A16-108CA281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52.3</c:v>
                </c:pt>
                <c:pt idx="1">
                  <c:v>50.6</c:v>
                </c:pt>
                <c:pt idx="2">
                  <c:v>54.5</c:v>
                </c:pt>
                <c:pt idx="3">
                  <c:v>53.1</c:v>
                </c:pt>
                <c:pt idx="4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7-4527-AE15-0A48FE2E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47.7</c:v>
                </c:pt>
                <c:pt idx="2">
                  <c:v>51.8</c:v>
                </c:pt>
                <c:pt idx="3">
                  <c:v>49.6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7-4527-AE15-0A48FE2E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DO31" zoomScaleNormal="100" zoomScaleSheetLayoutView="70" workbookViewId="0">
      <selection activeCell="NJ70" sqref="NJ70:NX8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新潟県　中央病院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2" t="str">
        <f>データ!K6</f>
        <v>条例全部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4"/>
      <c r="AU8" s="72" t="str">
        <f>データ!L6</f>
        <v>病院事業</v>
      </c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4"/>
      <c r="CN8" s="72" t="str">
        <f>データ!M6</f>
        <v>一般病院</v>
      </c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4"/>
      <c r="EG8" s="72" t="str">
        <f>データ!N6</f>
        <v>500床以上</v>
      </c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4"/>
      <c r="FZ8" s="72" t="str">
        <f>データ!O7</f>
        <v>自治体職員</v>
      </c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4"/>
      <c r="ID8" s="75">
        <f>データ!Z6</f>
        <v>524</v>
      </c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7"/>
      <c r="JW8" s="75" t="str">
        <f>データ!AA6</f>
        <v>-</v>
      </c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76"/>
      <c r="KI8" s="76"/>
      <c r="KJ8" s="76"/>
      <c r="KK8" s="76"/>
      <c r="KL8" s="76"/>
      <c r="KM8" s="76"/>
      <c r="KN8" s="76"/>
      <c r="KO8" s="76"/>
      <c r="KP8" s="76"/>
      <c r="KQ8" s="76"/>
      <c r="KR8" s="76"/>
      <c r="KS8" s="76"/>
      <c r="KT8" s="76"/>
      <c r="KU8" s="76"/>
      <c r="KV8" s="76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7"/>
      <c r="LP8" s="75" t="str">
        <f>データ!AB6</f>
        <v>-</v>
      </c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76"/>
      <c r="MZ8" s="76"/>
      <c r="NA8" s="76"/>
      <c r="NB8" s="76"/>
      <c r="NC8" s="76"/>
      <c r="ND8" s="76"/>
      <c r="NE8" s="76"/>
      <c r="NF8" s="76"/>
      <c r="NG8" s="76"/>
      <c r="NH8" s="77"/>
      <c r="NI8" s="3"/>
      <c r="NJ8" s="78" t="s">
        <v>10</v>
      </c>
      <c r="NK8" s="79"/>
      <c r="NL8" s="80" t="s">
        <v>11</v>
      </c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1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82" t="s">
        <v>20</v>
      </c>
      <c r="NK9" s="83"/>
      <c r="NL9" s="84" t="s">
        <v>21</v>
      </c>
      <c r="NM9" s="84"/>
      <c r="NN9" s="84"/>
      <c r="NO9" s="84"/>
      <c r="NP9" s="84"/>
      <c r="NQ9" s="84"/>
      <c r="NR9" s="84"/>
      <c r="NS9" s="84"/>
      <c r="NT9" s="84"/>
      <c r="NU9" s="84"/>
      <c r="NV9" s="84"/>
      <c r="NW9" s="85"/>
      <c r="NX9" s="3"/>
    </row>
    <row r="10" spans="1:388" ht="18.75" customHeight="1" x14ac:dyDescent="0.15">
      <c r="A10" s="2"/>
      <c r="B10" s="72" t="str">
        <f>データ!P6</f>
        <v>直営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4"/>
      <c r="AU10" s="75">
        <f>データ!Q6</f>
        <v>24</v>
      </c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7"/>
      <c r="CN10" s="72" t="str">
        <f>データ!R6</f>
        <v>対象</v>
      </c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4"/>
      <c r="EG10" s="72" t="str">
        <f>データ!S6</f>
        <v>ド 透 I 未 訓 ガ</v>
      </c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4"/>
      <c r="FZ10" s="72" t="str">
        <f>データ!T6</f>
        <v>救 臨 が 感 災 地 輪</v>
      </c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4"/>
      <c r="ID10" s="75" t="str">
        <f>データ!AC6</f>
        <v>-</v>
      </c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76"/>
      <c r="JO10" s="76"/>
      <c r="JP10" s="76"/>
      <c r="JQ10" s="76"/>
      <c r="JR10" s="76"/>
      <c r="JS10" s="76"/>
      <c r="JT10" s="76"/>
      <c r="JU10" s="76"/>
      <c r="JV10" s="77"/>
      <c r="JW10" s="75">
        <f>データ!AD6</f>
        <v>6</v>
      </c>
      <c r="JX10" s="76"/>
      <c r="JY10" s="76"/>
      <c r="JZ10" s="76"/>
      <c r="KA10" s="76"/>
      <c r="KB10" s="76"/>
      <c r="KC10" s="76"/>
      <c r="KD10" s="76"/>
      <c r="KE10" s="76"/>
      <c r="KF10" s="76"/>
      <c r="KG10" s="76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7"/>
      <c r="LP10" s="75">
        <f>データ!AE6</f>
        <v>530</v>
      </c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7"/>
      <c r="NI10" s="2"/>
      <c r="NJ10" s="86" t="s">
        <v>22</v>
      </c>
      <c r="NK10" s="87"/>
      <c r="NL10" s="88" t="s">
        <v>23</v>
      </c>
      <c r="NM10" s="88"/>
      <c r="NN10" s="88"/>
      <c r="NO10" s="88"/>
      <c r="NP10" s="88"/>
      <c r="NQ10" s="88"/>
      <c r="NR10" s="88"/>
      <c r="NS10" s="88"/>
      <c r="NT10" s="88"/>
      <c r="NU10" s="88"/>
      <c r="NV10" s="88"/>
      <c r="NW10" s="89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75">
        <f>データ!U6</f>
        <v>2163908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7"/>
      <c r="AU12" s="75">
        <f>データ!V6</f>
        <v>37305</v>
      </c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7"/>
      <c r="CN12" s="72" t="str">
        <f>データ!W6</f>
        <v>非該当</v>
      </c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4"/>
      <c r="EG12" s="72" t="str">
        <f>データ!X6</f>
        <v>非該当</v>
      </c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4"/>
      <c r="FZ12" s="72" t="str">
        <f>データ!Y6</f>
        <v>７：１</v>
      </c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4"/>
      <c r="ID12" s="75">
        <f>データ!AF6</f>
        <v>520</v>
      </c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76"/>
      <c r="JA12" s="76"/>
      <c r="JB12" s="76"/>
      <c r="JC12" s="76"/>
      <c r="JD12" s="76"/>
      <c r="JE12" s="76"/>
      <c r="JF12" s="76"/>
      <c r="JG12" s="76"/>
      <c r="JH12" s="76"/>
      <c r="JI12" s="76"/>
      <c r="JJ12" s="76"/>
      <c r="JK12" s="76"/>
      <c r="JL12" s="76"/>
      <c r="JM12" s="76"/>
      <c r="JN12" s="76"/>
      <c r="JO12" s="76"/>
      <c r="JP12" s="76"/>
      <c r="JQ12" s="76"/>
      <c r="JR12" s="76"/>
      <c r="JS12" s="76"/>
      <c r="JT12" s="76"/>
      <c r="JU12" s="76"/>
      <c r="JV12" s="77"/>
      <c r="JW12" s="75" t="str">
        <f>データ!AG6</f>
        <v>-</v>
      </c>
      <c r="JX12" s="76"/>
      <c r="JY12" s="76"/>
      <c r="JZ12" s="76"/>
      <c r="KA12" s="76"/>
      <c r="KB12" s="76"/>
      <c r="KC12" s="76"/>
      <c r="KD12" s="76"/>
      <c r="KE12" s="76"/>
      <c r="KF12" s="76"/>
      <c r="KG12" s="76"/>
      <c r="KH12" s="76"/>
      <c r="KI12" s="76"/>
      <c r="KJ12" s="76"/>
      <c r="KK12" s="76"/>
      <c r="KL12" s="76"/>
      <c r="KM12" s="76"/>
      <c r="KN12" s="76"/>
      <c r="KO12" s="76"/>
      <c r="KP12" s="76"/>
      <c r="KQ12" s="76"/>
      <c r="KR12" s="76"/>
      <c r="KS12" s="76"/>
      <c r="KT12" s="76"/>
      <c r="KU12" s="76"/>
      <c r="KV12" s="76"/>
      <c r="KW12" s="76"/>
      <c r="KX12" s="76"/>
      <c r="KY12" s="76"/>
      <c r="KZ12" s="76"/>
      <c r="LA12" s="76"/>
      <c r="LB12" s="76"/>
      <c r="LC12" s="76"/>
      <c r="LD12" s="76"/>
      <c r="LE12" s="76"/>
      <c r="LF12" s="76"/>
      <c r="LG12" s="76"/>
      <c r="LH12" s="76"/>
      <c r="LI12" s="76"/>
      <c r="LJ12" s="76"/>
      <c r="LK12" s="76"/>
      <c r="LL12" s="76"/>
      <c r="LM12" s="76"/>
      <c r="LN12" s="76"/>
      <c r="LO12" s="77"/>
      <c r="LP12" s="75">
        <f>データ!AH6</f>
        <v>520</v>
      </c>
      <c r="LQ12" s="76"/>
      <c r="LR12" s="76"/>
      <c r="LS12" s="76"/>
      <c r="LT12" s="76"/>
      <c r="LU12" s="76"/>
      <c r="LV12" s="76"/>
      <c r="LW12" s="76"/>
      <c r="LX12" s="76"/>
      <c r="LY12" s="76"/>
      <c r="LZ12" s="76"/>
      <c r="MA12" s="76"/>
      <c r="MB12" s="76"/>
      <c r="MC12" s="76"/>
      <c r="MD12" s="76"/>
      <c r="ME12" s="76"/>
      <c r="MF12" s="76"/>
      <c r="MG12" s="76"/>
      <c r="MH12" s="76"/>
      <c r="MI12" s="76"/>
      <c r="MJ12" s="76"/>
      <c r="MK12" s="76"/>
      <c r="ML12" s="76"/>
      <c r="MM12" s="76"/>
      <c r="MN12" s="76"/>
      <c r="MO12" s="76"/>
      <c r="MP12" s="76"/>
      <c r="MQ12" s="76"/>
      <c r="MR12" s="76"/>
      <c r="MS12" s="76"/>
      <c r="MT12" s="76"/>
      <c r="MU12" s="76"/>
      <c r="MV12" s="76"/>
      <c r="MW12" s="76"/>
      <c r="MX12" s="76"/>
      <c r="MY12" s="76"/>
      <c r="MZ12" s="76"/>
      <c r="NA12" s="76"/>
      <c r="NB12" s="76"/>
      <c r="NC12" s="76"/>
      <c r="ND12" s="76"/>
      <c r="NE12" s="76"/>
      <c r="NF12" s="76"/>
      <c r="NG12" s="76"/>
      <c r="NH12" s="77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187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H30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R01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R02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R03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R04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H30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R01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R03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R04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H30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R01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R02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R03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R04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H30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R01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R02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R03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R04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104.8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104.4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107.2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108.9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107.2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95.3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96.2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92.5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93.1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90.8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92.8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93.7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90.1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90.9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88.8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83.2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82.7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73.400000000000006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73.400000000000006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74.2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100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99.2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102.9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106.1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102.9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94.1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93.7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88.7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90.6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90.6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91.9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91.6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86.5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88.6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88.6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80.2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79.8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70.599999999999994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71.400000000000006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72.2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37" t="s">
        <v>189</v>
      </c>
      <c r="NK39" s="138"/>
      <c r="NL39" s="138"/>
      <c r="NM39" s="138"/>
      <c r="NN39" s="138"/>
      <c r="NO39" s="138"/>
      <c r="NP39" s="138"/>
      <c r="NQ39" s="138"/>
      <c r="NR39" s="138"/>
      <c r="NS39" s="138"/>
      <c r="NT39" s="138"/>
      <c r="NU39" s="138"/>
      <c r="NV39" s="138"/>
      <c r="NW39" s="138"/>
      <c r="NX39" s="139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37"/>
      <c r="NK40" s="138"/>
      <c r="NL40" s="138"/>
      <c r="NM40" s="138"/>
      <c r="NN40" s="138"/>
      <c r="NO40" s="138"/>
      <c r="NP40" s="138"/>
      <c r="NQ40" s="138"/>
      <c r="NR40" s="138"/>
      <c r="NS40" s="138"/>
      <c r="NT40" s="138"/>
      <c r="NU40" s="138"/>
      <c r="NV40" s="138"/>
      <c r="NW40" s="138"/>
      <c r="NX40" s="139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37"/>
      <c r="NK41" s="138"/>
      <c r="NL41" s="138"/>
      <c r="NM41" s="138"/>
      <c r="NN41" s="138"/>
      <c r="NO41" s="138"/>
      <c r="NP41" s="138"/>
      <c r="NQ41" s="138"/>
      <c r="NR41" s="138"/>
      <c r="NS41" s="138"/>
      <c r="NT41" s="138"/>
      <c r="NU41" s="138"/>
      <c r="NV41" s="138"/>
      <c r="NW41" s="138"/>
      <c r="NX41" s="139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37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9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37"/>
      <c r="NK43" s="138"/>
      <c r="NL43" s="138"/>
      <c r="NM43" s="138"/>
      <c r="NN43" s="138"/>
      <c r="NO43" s="138"/>
      <c r="NP43" s="138"/>
      <c r="NQ43" s="138"/>
      <c r="NR43" s="138"/>
      <c r="NS43" s="138"/>
      <c r="NT43" s="138"/>
      <c r="NU43" s="138"/>
      <c r="NV43" s="138"/>
      <c r="NW43" s="138"/>
      <c r="NX43" s="139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37"/>
      <c r="NK44" s="138"/>
      <c r="NL44" s="138"/>
      <c r="NM44" s="138"/>
      <c r="NN44" s="138"/>
      <c r="NO44" s="138"/>
      <c r="NP44" s="138"/>
      <c r="NQ44" s="138"/>
      <c r="NR44" s="138"/>
      <c r="NS44" s="138"/>
      <c r="NT44" s="138"/>
      <c r="NU44" s="138"/>
      <c r="NV44" s="138"/>
      <c r="NW44" s="138"/>
      <c r="NX44" s="139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37"/>
      <c r="NK45" s="138"/>
      <c r="NL45" s="138"/>
      <c r="NM45" s="138"/>
      <c r="NN45" s="138"/>
      <c r="NO45" s="138"/>
      <c r="NP45" s="138"/>
      <c r="NQ45" s="138"/>
      <c r="NR45" s="138"/>
      <c r="NS45" s="138"/>
      <c r="NT45" s="138"/>
      <c r="NU45" s="138"/>
      <c r="NV45" s="138"/>
      <c r="NW45" s="138"/>
      <c r="NX45" s="139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37"/>
      <c r="NK46" s="138"/>
      <c r="NL46" s="138"/>
      <c r="NM46" s="138"/>
      <c r="NN46" s="138"/>
      <c r="NO46" s="138"/>
      <c r="NP46" s="138"/>
      <c r="NQ46" s="138"/>
      <c r="NR46" s="138"/>
      <c r="NS46" s="138"/>
      <c r="NT46" s="138"/>
      <c r="NU46" s="138"/>
      <c r="NV46" s="138"/>
      <c r="NW46" s="138"/>
      <c r="NX46" s="139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37"/>
      <c r="NK47" s="138"/>
      <c r="NL47" s="138"/>
      <c r="NM47" s="138"/>
      <c r="NN47" s="138"/>
      <c r="NO47" s="138"/>
      <c r="NP47" s="138"/>
      <c r="NQ47" s="138"/>
      <c r="NR47" s="138"/>
      <c r="NS47" s="138"/>
      <c r="NT47" s="138"/>
      <c r="NU47" s="138"/>
      <c r="NV47" s="138"/>
      <c r="NW47" s="138"/>
      <c r="NX47" s="139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37"/>
      <c r="NK48" s="138"/>
      <c r="NL48" s="138"/>
      <c r="NM48" s="138"/>
      <c r="NN48" s="138"/>
      <c r="NO48" s="138"/>
      <c r="NP48" s="138"/>
      <c r="NQ48" s="138"/>
      <c r="NR48" s="138"/>
      <c r="NS48" s="138"/>
      <c r="NT48" s="138"/>
      <c r="NU48" s="138"/>
      <c r="NV48" s="138"/>
      <c r="NW48" s="138"/>
      <c r="NX48" s="139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37"/>
      <c r="NK49" s="138"/>
      <c r="NL49" s="138"/>
      <c r="NM49" s="138"/>
      <c r="NN49" s="138"/>
      <c r="NO49" s="138"/>
      <c r="NP49" s="138"/>
      <c r="NQ49" s="138"/>
      <c r="NR49" s="138"/>
      <c r="NS49" s="138"/>
      <c r="NT49" s="138"/>
      <c r="NU49" s="138"/>
      <c r="NV49" s="138"/>
      <c r="NW49" s="138"/>
      <c r="NX49" s="139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37"/>
      <c r="NK50" s="138"/>
      <c r="NL50" s="138"/>
      <c r="NM50" s="138"/>
      <c r="NN50" s="138"/>
      <c r="NO50" s="138"/>
      <c r="NP50" s="138"/>
      <c r="NQ50" s="138"/>
      <c r="NR50" s="138"/>
      <c r="NS50" s="138"/>
      <c r="NT50" s="138"/>
      <c r="NU50" s="138"/>
      <c r="NV50" s="138"/>
      <c r="NW50" s="138"/>
      <c r="NX50" s="139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40"/>
      <c r="NK51" s="141"/>
      <c r="NL51" s="141"/>
      <c r="NM51" s="141"/>
      <c r="NN51" s="141"/>
      <c r="NO51" s="141"/>
      <c r="NP51" s="141"/>
      <c r="NQ51" s="141"/>
      <c r="NR51" s="141"/>
      <c r="NS51" s="141"/>
      <c r="NT51" s="141"/>
      <c r="NU51" s="141"/>
      <c r="NV51" s="141"/>
      <c r="NW51" s="141"/>
      <c r="NX51" s="142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H30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R01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R03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R04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H30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R01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R02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R03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R04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H30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R01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R02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R03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R04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H30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R01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R02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R03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R04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190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61176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64045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66963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66587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67305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18205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18711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20136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20840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20831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52.3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50.6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54.5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53.1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54.8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32.5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33.1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34.5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34.700000000000003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34.4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68751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70630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75766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79610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82275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19207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20687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22637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23244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23704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48.3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47.7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51.8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49.6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48.8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28.1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29.2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29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29.2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29.4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86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87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6" t="s">
        <v>188</v>
      </c>
      <c r="NK70" s="147"/>
      <c r="NL70" s="147"/>
      <c r="NM70" s="147"/>
      <c r="NN70" s="147"/>
      <c r="NO70" s="147"/>
      <c r="NP70" s="147"/>
      <c r="NQ70" s="147"/>
      <c r="NR70" s="147"/>
      <c r="NS70" s="147"/>
      <c r="NT70" s="147"/>
      <c r="NU70" s="147"/>
      <c r="NV70" s="147"/>
      <c r="NW70" s="147"/>
      <c r="NX70" s="148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6"/>
      <c r="NK71" s="147"/>
      <c r="NL71" s="147"/>
      <c r="NM71" s="147"/>
      <c r="NN71" s="147"/>
      <c r="NO71" s="147"/>
      <c r="NP71" s="147"/>
      <c r="NQ71" s="147"/>
      <c r="NR71" s="147"/>
      <c r="NS71" s="147"/>
      <c r="NT71" s="147"/>
      <c r="NU71" s="147"/>
      <c r="NV71" s="147"/>
      <c r="NW71" s="147"/>
      <c r="NX71" s="148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6"/>
      <c r="NK72" s="147"/>
      <c r="NL72" s="147"/>
      <c r="NM72" s="147"/>
      <c r="NN72" s="147"/>
      <c r="NO72" s="147"/>
      <c r="NP72" s="147"/>
      <c r="NQ72" s="147"/>
      <c r="NR72" s="147"/>
      <c r="NS72" s="147"/>
      <c r="NT72" s="147"/>
      <c r="NU72" s="147"/>
      <c r="NV72" s="147"/>
      <c r="NW72" s="147"/>
      <c r="NX72" s="148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6"/>
      <c r="NK73" s="147"/>
      <c r="NL73" s="147"/>
      <c r="NM73" s="147"/>
      <c r="NN73" s="147"/>
      <c r="NO73" s="147"/>
      <c r="NP73" s="147"/>
      <c r="NQ73" s="147"/>
      <c r="NR73" s="147"/>
      <c r="NS73" s="147"/>
      <c r="NT73" s="147"/>
      <c r="NU73" s="147"/>
      <c r="NV73" s="147"/>
      <c r="NW73" s="147"/>
      <c r="NX73" s="148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6"/>
      <c r="NK74" s="147"/>
      <c r="NL74" s="147"/>
      <c r="NM74" s="147"/>
      <c r="NN74" s="147"/>
      <c r="NO74" s="147"/>
      <c r="NP74" s="147"/>
      <c r="NQ74" s="147"/>
      <c r="NR74" s="147"/>
      <c r="NS74" s="147"/>
      <c r="NT74" s="147"/>
      <c r="NU74" s="147"/>
      <c r="NV74" s="147"/>
      <c r="NW74" s="147"/>
      <c r="NX74" s="148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6"/>
      <c r="NK75" s="147"/>
      <c r="NL75" s="147"/>
      <c r="NM75" s="147"/>
      <c r="NN75" s="147"/>
      <c r="NO75" s="147"/>
      <c r="NP75" s="147"/>
      <c r="NQ75" s="147"/>
      <c r="NR75" s="147"/>
      <c r="NS75" s="147"/>
      <c r="NT75" s="147"/>
      <c r="NU75" s="147"/>
      <c r="NV75" s="147"/>
      <c r="NW75" s="147"/>
      <c r="NX75" s="148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6"/>
      <c r="NK76" s="147"/>
      <c r="NL76" s="147"/>
      <c r="NM76" s="147"/>
      <c r="NN76" s="147"/>
      <c r="NO76" s="147"/>
      <c r="NP76" s="147"/>
      <c r="NQ76" s="147"/>
      <c r="NR76" s="147"/>
      <c r="NS76" s="147"/>
      <c r="NT76" s="147"/>
      <c r="NU76" s="147"/>
      <c r="NV76" s="147"/>
      <c r="NW76" s="147"/>
      <c r="NX76" s="148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6"/>
      <c r="NK77" s="147"/>
      <c r="NL77" s="147"/>
      <c r="NM77" s="147"/>
      <c r="NN77" s="147"/>
      <c r="NO77" s="147"/>
      <c r="NP77" s="147"/>
      <c r="NQ77" s="147"/>
      <c r="NR77" s="147"/>
      <c r="NS77" s="147"/>
      <c r="NT77" s="147"/>
      <c r="NU77" s="147"/>
      <c r="NV77" s="147"/>
      <c r="NW77" s="147"/>
      <c r="NX77" s="148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H30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R01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R02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R03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R04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H30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R01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R02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R03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R04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H30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R01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R02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R03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R04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H30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R02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R03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R04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6"/>
      <c r="NK78" s="147"/>
      <c r="NL78" s="147"/>
      <c r="NM78" s="147"/>
      <c r="NN78" s="147"/>
      <c r="NO78" s="147"/>
      <c r="NP78" s="147"/>
      <c r="NQ78" s="147"/>
      <c r="NR78" s="147"/>
      <c r="NS78" s="147"/>
      <c r="NT78" s="147"/>
      <c r="NU78" s="147"/>
      <c r="NV78" s="147"/>
      <c r="NW78" s="147"/>
      <c r="NX78" s="148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0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0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0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68.099999999999994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68.599999999999994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69.599999999999994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70.3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67.8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73.900000000000006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71.7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71.400000000000006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71.400000000000006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56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43">
        <f>データ!EZ7</f>
        <v>60290951</v>
      </c>
      <c r="KH79" s="144"/>
      <c r="KI79" s="144"/>
      <c r="KJ79" s="144"/>
      <c r="KK79" s="144"/>
      <c r="KL79" s="144"/>
      <c r="KM79" s="144"/>
      <c r="KN79" s="144"/>
      <c r="KO79" s="144"/>
      <c r="KP79" s="144"/>
      <c r="KQ79" s="144"/>
      <c r="KR79" s="144"/>
      <c r="KS79" s="144"/>
      <c r="KT79" s="144"/>
      <c r="KU79" s="145"/>
      <c r="KV79" s="143">
        <f>データ!FA7</f>
        <v>60665655</v>
      </c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5"/>
      <c r="LK79" s="143">
        <f>データ!FB7</f>
        <v>61203121</v>
      </c>
      <c r="LL79" s="144"/>
      <c r="LM79" s="144"/>
      <c r="LN79" s="144"/>
      <c r="LO79" s="144"/>
      <c r="LP79" s="144"/>
      <c r="LQ79" s="144"/>
      <c r="LR79" s="144"/>
      <c r="LS79" s="144"/>
      <c r="LT79" s="144"/>
      <c r="LU79" s="144"/>
      <c r="LV79" s="144"/>
      <c r="LW79" s="144"/>
      <c r="LX79" s="144"/>
      <c r="LY79" s="145"/>
      <c r="LZ79" s="143">
        <f>データ!FC7</f>
        <v>62250828</v>
      </c>
      <c r="MA79" s="144"/>
      <c r="MB79" s="144"/>
      <c r="MC79" s="144"/>
      <c r="MD79" s="144"/>
      <c r="ME79" s="144"/>
      <c r="MF79" s="144"/>
      <c r="MG79" s="144"/>
      <c r="MH79" s="144"/>
      <c r="MI79" s="144"/>
      <c r="MJ79" s="144"/>
      <c r="MK79" s="144"/>
      <c r="ML79" s="144"/>
      <c r="MM79" s="144"/>
      <c r="MN79" s="145"/>
      <c r="MO79" s="143">
        <f>データ!FD7</f>
        <v>62573681</v>
      </c>
      <c r="MP79" s="144"/>
      <c r="MQ79" s="144"/>
      <c r="MR79" s="144"/>
      <c r="MS79" s="144"/>
      <c r="MT79" s="144"/>
      <c r="MU79" s="144"/>
      <c r="MV79" s="144"/>
      <c r="MW79" s="144"/>
      <c r="MX79" s="144"/>
      <c r="MY79" s="144"/>
      <c r="MZ79" s="144"/>
      <c r="NA79" s="144"/>
      <c r="NB79" s="144"/>
      <c r="NC79" s="145"/>
      <c r="ND79" s="2"/>
      <c r="NE79" s="2"/>
      <c r="NF79" s="2"/>
      <c r="NG79" s="21"/>
      <c r="NH79" s="15"/>
      <c r="NI79" s="2"/>
      <c r="NJ79" s="146"/>
      <c r="NK79" s="147"/>
      <c r="NL79" s="147"/>
      <c r="NM79" s="147"/>
      <c r="NN79" s="147"/>
      <c r="NO79" s="147"/>
      <c r="NP79" s="147"/>
      <c r="NQ79" s="147"/>
      <c r="NR79" s="147"/>
      <c r="NS79" s="147"/>
      <c r="NT79" s="147"/>
      <c r="NU79" s="147"/>
      <c r="NV79" s="147"/>
      <c r="NW79" s="147"/>
      <c r="NX79" s="148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32.6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27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34.200000000000003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29.2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25.3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52.5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52.5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54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55.4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55.5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67.099999999999994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67.900000000000006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69.2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70.8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70.7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43">
        <f>データ!FE7</f>
        <v>55620962</v>
      </c>
      <c r="KH80" s="144"/>
      <c r="KI80" s="144"/>
      <c r="KJ80" s="144"/>
      <c r="KK80" s="144"/>
      <c r="KL80" s="144"/>
      <c r="KM80" s="144"/>
      <c r="KN80" s="144"/>
      <c r="KO80" s="144"/>
      <c r="KP80" s="144"/>
      <c r="KQ80" s="144"/>
      <c r="KR80" s="144"/>
      <c r="KS80" s="144"/>
      <c r="KT80" s="144"/>
      <c r="KU80" s="145"/>
      <c r="KV80" s="143">
        <f>データ!FF7</f>
        <v>57155394</v>
      </c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5"/>
      <c r="LK80" s="143">
        <f>データ!FG7</f>
        <v>58042153</v>
      </c>
      <c r="LL80" s="144"/>
      <c r="LM80" s="144"/>
      <c r="LN80" s="144"/>
      <c r="LO80" s="144"/>
      <c r="LP80" s="144"/>
      <c r="LQ80" s="144"/>
      <c r="LR80" s="144"/>
      <c r="LS80" s="144"/>
      <c r="LT80" s="144"/>
      <c r="LU80" s="144"/>
      <c r="LV80" s="144"/>
      <c r="LW80" s="144"/>
      <c r="LX80" s="144"/>
      <c r="LY80" s="145"/>
      <c r="LZ80" s="143">
        <f>データ!FH7</f>
        <v>58985932</v>
      </c>
      <c r="MA80" s="144"/>
      <c r="MB80" s="144"/>
      <c r="MC80" s="144"/>
      <c r="MD80" s="144"/>
      <c r="ME80" s="144"/>
      <c r="MF80" s="144"/>
      <c r="MG80" s="144"/>
      <c r="MH80" s="144"/>
      <c r="MI80" s="144"/>
      <c r="MJ80" s="144"/>
      <c r="MK80" s="144"/>
      <c r="ML80" s="144"/>
      <c r="MM80" s="144"/>
      <c r="MN80" s="145"/>
      <c r="MO80" s="143">
        <f>データ!FI7</f>
        <v>58800982</v>
      </c>
      <c r="MP80" s="144"/>
      <c r="MQ80" s="144"/>
      <c r="MR80" s="144"/>
      <c r="MS80" s="144"/>
      <c r="MT80" s="144"/>
      <c r="MU80" s="144"/>
      <c r="MV80" s="144"/>
      <c r="MW80" s="144"/>
      <c r="MX80" s="144"/>
      <c r="MY80" s="144"/>
      <c r="MZ80" s="144"/>
      <c r="NA80" s="144"/>
      <c r="NB80" s="144"/>
      <c r="NC80" s="145"/>
      <c r="ND80" s="2"/>
      <c r="NE80" s="2"/>
      <c r="NF80" s="2"/>
      <c r="NG80" s="21"/>
      <c r="NH80" s="15"/>
      <c r="NI80" s="2"/>
      <c r="NJ80" s="146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8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6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8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6"/>
      <c r="NK82" s="147"/>
      <c r="NL82" s="147"/>
      <c r="NM82" s="147"/>
      <c r="NN82" s="147"/>
      <c r="NO82" s="147"/>
      <c r="NP82" s="147"/>
      <c r="NQ82" s="147"/>
      <c r="NR82" s="147"/>
      <c r="NS82" s="147"/>
      <c r="NT82" s="147"/>
      <c r="NU82" s="147"/>
      <c r="NV82" s="147"/>
      <c r="NW82" s="147"/>
      <c r="NX82" s="148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6"/>
      <c r="NK83" s="147"/>
      <c r="NL83" s="147"/>
      <c r="NM83" s="147"/>
      <c r="NN83" s="147"/>
      <c r="NO83" s="147"/>
      <c r="NP83" s="147"/>
      <c r="NQ83" s="147"/>
      <c r="NR83" s="147"/>
      <c r="NS83" s="147"/>
      <c r="NT83" s="147"/>
      <c r="NU83" s="147"/>
      <c r="NV83" s="147"/>
      <c r="NW83" s="147"/>
      <c r="NX83" s="148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9"/>
      <c r="NK84" s="150"/>
      <c r="NL84" s="150"/>
      <c r="NM84" s="150"/>
      <c r="NN84" s="150"/>
      <c r="NO84" s="150"/>
      <c r="NP84" s="150"/>
      <c r="NQ84" s="150"/>
      <c r="NR84" s="150"/>
      <c r="NS84" s="150"/>
      <c r="NT84" s="150"/>
      <c r="NU84" s="150"/>
      <c r="NV84" s="150"/>
      <c r="NW84" s="150"/>
      <c r="NX84" s="151"/>
    </row>
    <row r="85" spans="1:388" x14ac:dyDescent="0.15">
      <c r="B85" s="152" t="s">
        <v>88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97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XGcNxsMyNOJEJev9UqWPO02uDOER+gnPzgqg38kAAi5dbH35g/lPzAbG/uU0+1am0ArIrd47pJzZ+fvtZZTBYA==" saltValue="We5RT4lPxMcCAmQTJtGmQg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4" t="s">
        <v>110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111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112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113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114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115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116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117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7" t="s">
        <v>118</v>
      </c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4" t="s">
        <v>119</v>
      </c>
      <c r="EE4" s="155"/>
      <c r="EF4" s="155"/>
      <c r="EG4" s="155"/>
      <c r="EH4" s="155"/>
      <c r="EI4" s="155"/>
      <c r="EJ4" s="155"/>
      <c r="EK4" s="155"/>
      <c r="EL4" s="155"/>
      <c r="EM4" s="155"/>
      <c r="EN4" s="156"/>
      <c r="EO4" s="153" t="s">
        <v>120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 t="s">
        <v>121</v>
      </c>
      <c r="FA4" s="153"/>
      <c r="FB4" s="153"/>
      <c r="FC4" s="153"/>
      <c r="FD4" s="153"/>
      <c r="FE4" s="153"/>
      <c r="FF4" s="153"/>
      <c r="FG4" s="153"/>
      <c r="FH4" s="153"/>
      <c r="FI4" s="153"/>
      <c r="FJ4" s="153"/>
    </row>
    <row r="5" spans="1:166" x14ac:dyDescent="0.15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147</v>
      </c>
      <c r="AV5" s="49" t="s">
        <v>158</v>
      </c>
      <c r="AW5" s="49" t="s">
        <v>149</v>
      </c>
      <c r="AX5" s="49" t="s">
        <v>159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157</v>
      </c>
      <c r="BF5" s="49" t="s">
        <v>160</v>
      </c>
      <c r="BG5" s="49" t="s">
        <v>158</v>
      </c>
      <c r="BH5" s="49" t="s">
        <v>161</v>
      </c>
      <c r="BI5" s="49" t="s">
        <v>159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157</v>
      </c>
      <c r="BQ5" s="49" t="s">
        <v>147</v>
      </c>
      <c r="BR5" s="49" t="s">
        <v>148</v>
      </c>
      <c r="BS5" s="49" t="s">
        <v>149</v>
      </c>
      <c r="BT5" s="49" t="s">
        <v>159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146</v>
      </c>
      <c r="CB5" s="49" t="s">
        <v>147</v>
      </c>
      <c r="CC5" s="49" t="s">
        <v>162</v>
      </c>
      <c r="CD5" s="49" t="s">
        <v>149</v>
      </c>
      <c r="CE5" s="49" t="s">
        <v>159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163</v>
      </c>
      <c r="CM5" s="49" t="s">
        <v>147</v>
      </c>
      <c r="CN5" s="49" t="s">
        <v>148</v>
      </c>
      <c r="CO5" s="49" t="s">
        <v>164</v>
      </c>
      <c r="CP5" s="49" t="s">
        <v>159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157</v>
      </c>
      <c r="CX5" s="49" t="s">
        <v>147</v>
      </c>
      <c r="CY5" s="49" t="s">
        <v>148</v>
      </c>
      <c r="CZ5" s="49" t="s">
        <v>149</v>
      </c>
      <c r="DA5" s="49" t="s">
        <v>159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157</v>
      </c>
      <c r="DI5" s="49" t="s">
        <v>147</v>
      </c>
      <c r="DJ5" s="49" t="s">
        <v>162</v>
      </c>
      <c r="DK5" s="49" t="s">
        <v>164</v>
      </c>
      <c r="DL5" s="49" t="s">
        <v>159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157</v>
      </c>
      <c r="DT5" s="49" t="s">
        <v>160</v>
      </c>
      <c r="DU5" s="49" t="s">
        <v>148</v>
      </c>
      <c r="DV5" s="49" t="s">
        <v>164</v>
      </c>
      <c r="DW5" s="49" t="s">
        <v>159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157</v>
      </c>
      <c r="EE5" s="49" t="s">
        <v>165</v>
      </c>
      <c r="EF5" s="49" t="s">
        <v>158</v>
      </c>
      <c r="EG5" s="49" t="s">
        <v>149</v>
      </c>
      <c r="EH5" s="49" t="s">
        <v>159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146</v>
      </c>
      <c r="EP5" s="49" t="s">
        <v>147</v>
      </c>
      <c r="EQ5" s="49" t="s">
        <v>148</v>
      </c>
      <c r="ER5" s="49" t="s">
        <v>149</v>
      </c>
      <c r="ES5" s="49" t="s">
        <v>159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166</v>
      </c>
      <c r="EZ5" s="49" t="s">
        <v>157</v>
      </c>
      <c r="FA5" s="49" t="s">
        <v>147</v>
      </c>
      <c r="FB5" s="49" t="s">
        <v>158</v>
      </c>
      <c r="FC5" s="49" t="s">
        <v>149</v>
      </c>
      <c r="FD5" s="49" t="s">
        <v>159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15">
      <c r="A6" s="35" t="s">
        <v>167</v>
      </c>
      <c r="B6" s="50">
        <f>B8</f>
        <v>2022</v>
      </c>
      <c r="C6" s="50">
        <f t="shared" ref="C6:M6" si="2">C8</f>
        <v>150002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11</v>
      </c>
      <c r="H6" s="158" t="str">
        <f>IF(H8&lt;&gt;I8,H8,"")&amp;IF(I8&lt;&gt;J8,I8,"")&amp;"　"&amp;J8</f>
        <v>新潟県　中央病院</v>
      </c>
      <c r="I6" s="159"/>
      <c r="J6" s="160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500床以上</v>
      </c>
      <c r="O6" s="50" t="str">
        <f>O8</f>
        <v>自治体職員</v>
      </c>
      <c r="P6" s="50" t="str">
        <f>P8</f>
        <v>直営</v>
      </c>
      <c r="Q6" s="51">
        <f t="shared" ref="Q6:AH6" si="3">Q8</f>
        <v>24</v>
      </c>
      <c r="R6" s="50" t="str">
        <f t="shared" si="3"/>
        <v>対象</v>
      </c>
      <c r="S6" s="50" t="str">
        <f t="shared" si="3"/>
        <v>ド 透 I 未 訓 ガ</v>
      </c>
      <c r="T6" s="50" t="str">
        <f t="shared" si="3"/>
        <v>救 臨 が 感 災 地 輪</v>
      </c>
      <c r="U6" s="51">
        <f>U8</f>
        <v>2163908</v>
      </c>
      <c r="V6" s="51">
        <f>V8</f>
        <v>37305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524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6</v>
      </c>
      <c r="AE6" s="51">
        <f t="shared" si="3"/>
        <v>530</v>
      </c>
      <c r="AF6" s="51">
        <f t="shared" si="3"/>
        <v>520</v>
      </c>
      <c r="AG6" s="51" t="str">
        <f t="shared" si="3"/>
        <v>-</v>
      </c>
      <c r="AH6" s="51">
        <f t="shared" si="3"/>
        <v>520</v>
      </c>
      <c r="AI6" s="52">
        <f>IF(AI8="-",NA(),AI8)</f>
        <v>104.8</v>
      </c>
      <c r="AJ6" s="52">
        <f t="shared" ref="AJ6:AR6" si="5">IF(AJ8="-",NA(),AJ8)</f>
        <v>104.4</v>
      </c>
      <c r="AK6" s="52">
        <f t="shared" si="5"/>
        <v>107.2</v>
      </c>
      <c r="AL6" s="52">
        <f t="shared" si="5"/>
        <v>108.9</v>
      </c>
      <c r="AM6" s="52">
        <f t="shared" si="5"/>
        <v>107.2</v>
      </c>
      <c r="AN6" s="52">
        <f t="shared" si="5"/>
        <v>100</v>
      </c>
      <c r="AO6" s="52">
        <f t="shared" si="5"/>
        <v>99.2</v>
      </c>
      <c r="AP6" s="52">
        <f t="shared" si="5"/>
        <v>102.9</v>
      </c>
      <c r="AQ6" s="52">
        <f t="shared" si="5"/>
        <v>106.1</v>
      </c>
      <c r="AR6" s="52">
        <f t="shared" si="5"/>
        <v>102.9</v>
      </c>
      <c r="AS6" s="52" t="str">
        <f>IF(AS8="-","【-】","【"&amp;SUBSTITUTE(TEXT(AS8,"#,##0.0"),"-","△")&amp;"】")</f>
        <v>【103.5】</v>
      </c>
      <c r="AT6" s="52">
        <f>IF(AT8="-",NA(),AT8)</f>
        <v>95.3</v>
      </c>
      <c r="AU6" s="52">
        <f t="shared" ref="AU6:BC6" si="6">IF(AU8="-",NA(),AU8)</f>
        <v>96.2</v>
      </c>
      <c r="AV6" s="52">
        <f t="shared" si="6"/>
        <v>92.5</v>
      </c>
      <c r="AW6" s="52">
        <f t="shared" si="6"/>
        <v>93.1</v>
      </c>
      <c r="AX6" s="52">
        <f t="shared" si="6"/>
        <v>90.8</v>
      </c>
      <c r="AY6" s="52">
        <f t="shared" si="6"/>
        <v>94.1</v>
      </c>
      <c r="AZ6" s="52">
        <f t="shared" si="6"/>
        <v>93.7</v>
      </c>
      <c r="BA6" s="52">
        <f t="shared" si="6"/>
        <v>88.7</v>
      </c>
      <c r="BB6" s="52">
        <f t="shared" si="6"/>
        <v>90.6</v>
      </c>
      <c r="BC6" s="52">
        <f t="shared" si="6"/>
        <v>90.6</v>
      </c>
      <c r="BD6" s="52" t="str">
        <f>IF(BD8="-","【-】","【"&amp;SUBSTITUTE(TEXT(BD8,"#,##0.0"),"-","△")&amp;"】")</f>
        <v>【86.4】</v>
      </c>
      <c r="BE6" s="52">
        <f>IF(BE8="-",NA(),BE8)</f>
        <v>92.8</v>
      </c>
      <c r="BF6" s="52">
        <f t="shared" ref="BF6:BN6" si="7">IF(BF8="-",NA(),BF8)</f>
        <v>93.7</v>
      </c>
      <c r="BG6" s="52">
        <f t="shared" si="7"/>
        <v>90.1</v>
      </c>
      <c r="BH6" s="52">
        <f t="shared" si="7"/>
        <v>90.9</v>
      </c>
      <c r="BI6" s="52">
        <f t="shared" si="7"/>
        <v>88.8</v>
      </c>
      <c r="BJ6" s="52">
        <f t="shared" si="7"/>
        <v>91.9</v>
      </c>
      <c r="BK6" s="52">
        <f t="shared" si="7"/>
        <v>91.6</v>
      </c>
      <c r="BL6" s="52">
        <f t="shared" si="7"/>
        <v>86.5</v>
      </c>
      <c r="BM6" s="52">
        <f t="shared" si="7"/>
        <v>88.6</v>
      </c>
      <c r="BN6" s="52">
        <f t="shared" si="7"/>
        <v>88.6</v>
      </c>
      <c r="BO6" s="52" t="str">
        <f>IF(BO8="-","【-】","【"&amp;SUBSTITUTE(TEXT(BO8,"#,##0.0"),"-","△")&amp;"】")</f>
        <v>【83.7】</v>
      </c>
      <c r="BP6" s="52">
        <f>IF(BP8="-",NA(),BP8)</f>
        <v>83.2</v>
      </c>
      <c r="BQ6" s="52">
        <f t="shared" ref="BQ6:BY6" si="8">IF(BQ8="-",NA(),BQ8)</f>
        <v>82.7</v>
      </c>
      <c r="BR6" s="52">
        <f t="shared" si="8"/>
        <v>73.400000000000006</v>
      </c>
      <c r="BS6" s="52">
        <f t="shared" si="8"/>
        <v>73.400000000000006</v>
      </c>
      <c r="BT6" s="52">
        <f t="shared" si="8"/>
        <v>74.2</v>
      </c>
      <c r="BU6" s="52">
        <f t="shared" si="8"/>
        <v>80.2</v>
      </c>
      <c r="BV6" s="52">
        <f t="shared" si="8"/>
        <v>79.8</v>
      </c>
      <c r="BW6" s="52">
        <f t="shared" si="8"/>
        <v>70.599999999999994</v>
      </c>
      <c r="BX6" s="52">
        <f t="shared" si="8"/>
        <v>71.400000000000006</v>
      </c>
      <c r="BY6" s="52">
        <f t="shared" si="8"/>
        <v>72.2</v>
      </c>
      <c r="BZ6" s="52" t="str">
        <f>IF(BZ8="-","【-】","【"&amp;SUBSTITUTE(TEXT(BZ8,"#,##0.0"),"-","△")&amp;"】")</f>
        <v>【66.8】</v>
      </c>
      <c r="CA6" s="53">
        <f>IF(CA8="-",NA(),CA8)</f>
        <v>61176</v>
      </c>
      <c r="CB6" s="53">
        <f t="shared" ref="CB6:CJ6" si="9">IF(CB8="-",NA(),CB8)</f>
        <v>64045</v>
      </c>
      <c r="CC6" s="53">
        <f t="shared" si="9"/>
        <v>66963</v>
      </c>
      <c r="CD6" s="53">
        <f t="shared" si="9"/>
        <v>66587</v>
      </c>
      <c r="CE6" s="53">
        <f t="shared" si="9"/>
        <v>67305</v>
      </c>
      <c r="CF6" s="53">
        <f t="shared" si="9"/>
        <v>68751</v>
      </c>
      <c r="CG6" s="53">
        <f t="shared" si="9"/>
        <v>70630</v>
      </c>
      <c r="CH6" s="53">
        <f t="shared" si="9"/>
        <v>75766</v>
      </c>
      <c r="CI6" s="53">
        <f t="shared" si="9"/>
        <v>79610</v>
      </c>
      <c r="CJ6" s="53">
        <f t="shared" si="9"/>
        <v>82275</v>
      </c>
      <c r="CK6" s="52" t="str">
        <f>IF(CK8="-","【-】","【"&amp;SUBSTITUTE(TEXT(CK8,"#,##0"),"-","△")&amp;"】")</f>
        <v>【61,837】</v>
      </c>
      <c r="CL6" s="53">
        <f>IF(CL8="-",NA(),CL8)</f>
        <v>18205</v>
      </c>
      <c r="CM6" s="53">
        <f t="shared" ref="CM6:CU6" si="10">IF(CM8="-",NA(),CM8)</f>
        <v>18711</v>
      </c>
      <c r="CN6" s="53">
        <f t="shared" si="10"/>
        <v>20136</v>
      </c>
      <c r="CO6" s="53">
        <f t="shared" si="10"/>
        <v>20840</v>
      </c>
      <c r="CP6" s="53">
        <f t="shared" si="10"/>
        <v>20831</v>
      </c>
      <c r="CQ6" s="53">
        <f t="shared" si="10"/>
        <v>19207</v>
      </c>
      <c r="CR6" s="53">
        <f t="shared" si="10"/>
        <v>20687</v>
      </c>
      <c r="CS6" s="53">
        <f t="shared" si="10"/>
        <v>22637</v>
      </c>
      <c r="CT6" s="53">
        <f t="shared" si="10"/>
        <v>23244</v>
      </c>
      <c r="CU6" s="53">
        <f t="shared" si="10"/>
        <v>23704</v>
      </c>
      <c r="CV6" s="52" t="str">
        <f>IF(CV8="-","【-】","【"&amp;SUBSTITUTE(TEXT(CV8,"#,##0"),"-","△")&amp;"】")</f>
        <v>【17,600】</v>
      </c>
      <c r="CW6" s="52">
        <f>IF(CW8="-",NA(),CW8)</f>
        <v>52.3</v>
      </c>
      <c r="CX6" s="52">
        <f t="shared" ref="CX6:DF6" si="11">IF(CX8="-",NA(),CX8)</f>
        <v>50.6</v>
      </c>
      <c r="CY6" s="52">
        <f t="shared" si="11"/>
        <v>54.5</v>
      </c>
      <c r="CZ6" s="52">
        <f t="shared" si="11"/>
        <v>53.1</v>
      </c>
      <c r="DA6" s="52">
        <f t="shared" si="11"/>
        <v>54.8</v>
      </c>
      <c r="DB6" s="52">
        <f t="shared" si="11"/>
        <v>48.3</v>
      </c>
      <c r="DC6" s="52">
        <f t="shared" si="11"/>
        <v>47.7</v>
      </c>
      <c r="DD6" s="52">
        <f t="shared" si="11"/>
        <v>51.8</v>
      </c>
      <c r="DE6" s="52">
        <f t="shared" si="11"/>
        <v>49.6</v>
      </c>
      <c r="DF6" s="52">
        <f t="shared" si="11"/>
        <v>48.8</v>
      </c>
      <c r="DG6" s="52" t="str">
        <f>IF(DG8="-","【-】","【"&amp;SUBSTITUTE(TEXT(DG8,"#,##0.0"),"-","△")&amp;"】")</f>
        <v>【55.6】</v>
      </c>
      <c r="DH6" s="52">
        <f>IF(DH8="-",NA(),DH8)</f>
        <v>32.5</v>
      </c>
      <c r="DI6" s="52">
        <f t="shared" ref="DI6:DQ6" si="12">IF(DI8="-",NA(),DI8)</f>
        <v>33.1</v>
      </c>
      <c r="DJ6" s="52">
        <f t="shared" si="12"/>
        <v>34.5</v>
      </c>
      <c r="DK6" s="52">
        <f t="shared" si="12"/>
        <v>34.700000000000003</v>
      </c>
      <c r="DL6" s="52">
        <f t="shared" si="12"/>
        <v>34.4</v>
      </c>
      <c r="DM6" s="52">
        <f t="shared" si="12"/>
        <v>28.1</v>
      </c>
      <c r="DN6" s="52">
        <f t="shared" si="12"/>
        <v>29.2</v>
      </c>
      <c r="DO6" s="52">
        <f t="shared" si="12"/>
        <v>29</v>
      </c>
      <c r="DP6" s="52">
        <f t="shared" si="12"/>
        <v>29.2</v>
      </c>
      <c r="DQ6" s="52">
        <f t="shared" si="12"/>
        <v>29.4</v>
      </c>
      <c r="DR6" s="52" t="str">
        <f>IF(DR8="-","【-】","【"&amp;SUBSTITUTE(TEXT(DR8,"#,##0.0"),"-","△")&amp;"】")</f>
        <v>【25.1】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32.6</v>
      </c>
      <c r="DY6" s="52">
        <f t="shared" si="13"/>
        <v>27</v>
      </c>
      <c r="DZ6" s="52">
        <f t="shared" si="13"/>
        <v>34.200000000000003</v>
      </c>
      <c r="EA6" s="52">
        <f t="shared" si="13"/>
        <v>29.2</v>
      </c>
      <c r="EB6" s="52">
        <f t="shared" si="13"/>
        <v>25.3</v>
      </c>
      <c r="EC6" s="52" t="str">
        <f>IF(EC8="-","【-】","【"&amp;SUBSTITUTE(TEXT(EC8,"#,##0.0"),"-","△")&amp;"】")</f>
        <v>【63.0】</v>
      </c>
      <c r="ED6" s="52">
        <f>IF(ED8="-",NA(),ED8)</f>
        <v>68.099999999999994</v>
      </c>
      <c r="EE6" s="52">
        <f t="shared" ref="EE6:EM6" si="14">IF(EE8="-",NA(),EE8)</f>
        <v>68.599999999999994</v>
      </c>
      <c r="EF6" s="52">
        <f t="shared" si="14"/>
        <v>69.599999999999994</v>
      </c>
      <c r="EG6" s="52">
        <f t="shared" si="14"/>
        <v>70.3</v>
      </c>
      <c r="EH6" s="52">
        <f t="shared" si="14"/>
        <v>67.8</v>
      </c>
      <c r="EI6" s="52">
        <f t="shared" si="14"/>
        <v>52.5</v>
      </c>
      <c r="EJ6" s="52">
        <f t="shared" si="14"/>
        <v>52.5</v>
      </c>
      <c r="EK6" s="52">
        <f t="shared" si="14"/>
        <v>54</v>
      </c>
      <c r="EL6" s="52">
        <f t="shared" si="14"/>
        <v>55.4</v>
      </c>
      <c r="EM6" s="52">
        <f t="shared" si="14"/>
        <v>55.5</v>
      </c>
      <c r="EN6" s="52" t="str">
        <f>IF(EN8="-","【-】","【"&amp;SUBSTITUTE(TEXT(EN8,"#,##0.0"),"-","△")&amp;"】")</f>
        <v>【56.4】</v>
      </c>
      <c r="EO6" s="52">
        <f>IF(EO8="-",NA(),EO8)</f>
        <v>73.900000000000006</v>
      </c>
      <c r="EP6" s="52">
        <f t="shared" ref="EP6:EX6" si="15">IF(EP8="-",NA(),EP8)</f>
        <v>71.7</v>
      </c>
      <c r="EQ6" s="52">
        <f t="shared" si="15"/>
        <v>71.400000000000006</v>
      </c>
      <c r="ER6" s="52">
        <f t="shared" si="15"/>
        <v>71.400000000000006</v>
      </c>
      <c r="ES6" s="52">
        <f t="shared" si="15"/>
        <v>56</v>
      </c>
      <c r="ET6" s="52">
        <f t="shared" si="15"/>
        <v>67.099999999999994</v>
      </c>
      <c r="EU6" s="52">
        <f t="shared" si="15"/>
        <v>67.900000000000006</v>
      </c>
      <c r="EV6" s="52">
        <f t="shared" si="15"/>
        <v>69.2</v>
      </c>
      <c r="EW6" s="52">
        <f t="shared" si="15"/>
        <v>70.8</v>
      </c>
      <c r="EX6" s="52">
        <f t="shared" si="15"/>
        <v>70.7</v>
      </c>
      <c r="EY6" s="52" t="str">
        <f>IF(EY8="-","【-】","【"&amp;SUBSTITUTE(TEXT(EY8,"#,##0.0"),"-","△")&amp;"】")</f>
        <v>【70.7】</v>
      </c>
      <c r="EZ6" s="53">
        <f>IF(EZ8="-",NA(),EZ8)</f>
        <v>60290951</v>
      </c>
      <c r="FA6" s="53">
        <f t="shared" ref="FA6:FI6" si="16">IF(FA8="-",NA(),FA8)</f>
        <v>60665655</v>
      </c>
      <c r="FB6" s="53">
        <f t="shared" si="16"/>
        <v>61203121</v>
      </c>
      <c r="FC6" s="53">
        <f t="shared" si="16"/>
        <v>62250828</v>
      </c>
      <c r="FD6" s="53">
        <f t="shared" si="16"/>
        <v>62573681</v>
      </c>
      <c r="FE6" s="53">
        <f t="shared" si="16"/>
        <v>55620962</v>
      </c>
      <c r="FF6" s="53">
        <f t="shared" si="16"/>
        <v>57155394</v>
      </c>
      <c r="FG6" s="53">
        <f t="shared" si="16"/>
        <v>58042153</v>
      </c>
      <c r="FH6" s="53">
        <f t="shared" si="16"/>
        <v>58985932</v>
      </c>
      <c r="FI6" s="53">
        <f t="shared" si="16"/>
        <v>58800982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168</v>
      </c>
      <c r="B7" s="50">
        <f t="shared" ref="B7:AH7" si="17">B8</f>
        <v>2022</v>
      </c>
      <c r="C7" s="50">
        <f t="shared" si="17"/>
        <v>150002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500床以上</v>
      </c>
      <c r="O7" s="50" t="str">
        <f>O8</f>
        <v>自治体職員</v>
      </c>
      <c r="P7" s="50" t="str">
        <f>P8</f>
        <v>直営</v>
      </c>
      <c r="Q7" s="51">
        <f t="shared" si="17"/>
        <v>24</v>
      </c>
      <c r="R7" s="50" t="str">
        <f t="shared" si="17"/>
        <v>対象</v>
      </c>
      <c r="S7" s="50" t="str">
        <f t="shared" si="17"/>
        <v>ド 透 I 未 訓 ガ</v>
      </c>
      <c r="T7" s="50" t="str">
        <f t="shared" si="17"/>
        <v>救 臨 が 感 災 地 輪</v>
      </c>
      <c r="U7" s="51">
        <f>U8</f>
        <v>2163908</v>
      </c>
      <c r="V7" s="51">
        <f>V8</f>
        <v>37305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524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>
        <f t="shared" si="17"/>
        <v>6</v>
      </c>
      <c r="AE7" s="51">
        <f t="shared" si="17"/>
        <v>530</v>
      </c>
      <c r="AF7" s="51">
        <f t="shared" si="17"/>
        <v>520</v>
      </c>
      <c r="AG7" s="51" t="str">
        <f t="shared" si="17"/>
        <v>-</v>
      </c>
      <c r="AH7" s="51">
        <f t="shared" si="17"/>
        <v>520</v>
      </c>
      <c r="AI7" s="52">
        <f>AI8</f>
        <v>104.8</v>
      </c>
      <c r="AJ7" s="52">
        <f t="shared" ref="AJ7:AR7" si="18">AJ8</f>
        <v>104.4</v>
      </c>
      <c r="AK7" s="52">
        <f t="shared" si="18"/>
        <v>107.2</v>
      </c>
      <c r="AL7" s="52">
        <f t="shared" si="18"/>
        <v>108.9</v>
      </c>
      <c r="AM7" s="52">
        <f t="shared" si="18"/>
        <v>107.2</v>
      </c>
      <c r="AN7" s="52">
        <f t="shared" si="18"/>
        <v>100</v>
      </c>
      <c r="AO7" s="52">
        <f t="shared" si="18"/>
        <v>99.2</v>
      </c>
      <c r="AP7" s="52">
        <f t="shared" si="18"/>
        <v>102.9</v>
      </c>
      <c r="AQ7" s="52">
        <f t="shared" si="18"/>
        <v>106.1</v>
      </c>
      <c r="AR7" s="52">
        <f t="shared" si="18"/>
        <v>102.9</v>
      </c>
      <c r="AS7" s="52"/>
      <c r="AT7" s="52">
        <f>AT8</f>
        <v>95.3</v>
      </c>
      <c r="AU7" s="52">
        <f t="shared" ref="AU7:BC7" si="19">AU8</f>
        <v>96.2</v>
      </c>
      <c r="AV7" s="52">
        <f t="shared" si="19"/>
        <v>92.5</v>
      </c>
      <c r="AW7" s="52">
        <f t="shared" si="19"/>
        <v>93.1</v>
      </c>
      <c r="AX7" s="52">
        <f t="shared" si="19"/>
        <v>90.8</v>
      </c>
      <c r="AY7" s="52">
        <f t="shared" si="19"/>
        <v>94.1</v>
      </c>
      <c r="AZ7" s="52">
        <f t="shared" si="19"/>
        <v>93.7</v>
      </c>
      <c r="BA7" s="52">
        <f t="shared" si="19"/>
        <v>88.7</v>
      </c>
      <c r="BB7" s="52">
        <f t="shared" si="19"/>
        <v>90.6</v>
      </c>
      <c r="BC7" s="52">
        <f t="shared" si="19"/>
        <v>90.6</v>
      </c>
      <c r="BD7" s="52"/>
      <c r="BE7" s="52">
        <f>BE8</f>
        <v>92.8</v>
      </c>
      <c r="BF7" s="52">
        <f t="shared" ref="BF7:BN7" si="20">BF8</f>
        <v>93.7</v>
      </c>
      <c r="BG7" s="52">
        <f t="shared" si="20"/>
        <v>90.1</v>
      </c>
      <c r="BH7" s="52">
        <f t="shared" si="20"/>
        <v>90.9</v>
      </c>
      <c r="BI7" s="52">
        <f t="shared" si="20"/>
        <v>88.8</v>
      </c>
      <c r="BJ7" s="52">
        <f t="shared" si="20"/>
        <v>91.9</v>
      </c>
      <c r="BK7" s="52">
        <f t="shared" si="20"/>
        <v>91.6</v>
      </c>
      <c r="BL7" s="52">
        <f t="shared" si="20"/>
        <v>86.5</v>
      </c>
      <c r="BM7" s="52">
        <f t="shared" si="20"/>
        <v>88.6</v>
      </c>
      <c r="BN7" s="52">
        <f t="shared" si="20"/>
        <v>88.6</v>
      </c>
      <c r="BO7" s="52"/>
      <c r="BP7" s="52">
        <f>BP8</f>
        <v>83.2</v>
      </c>
      <c r="BQ7" s="52">
        <f t="shared" ref="BQ7:BY7" si="21">BQ8</f>
        <v>82.7</v>
      </c>
      <c r="BR7" s="52">
        <f t="shared" si="21"/>
        <v>73.400000000000006</v>
      </c>
      <c r="BS7" s="52">
        <f t="shared" si="21"/>
        <v>73.400000000000006</v>
      </c>
      <c r="BT7" s="52">
        <f t="shared" si="21"/>
        <v>74.2</v>
      </c>
      <c r="BU7" s="52">
        <f t="shared" si="21"/>
        <v>80.2</v>
      </c>
      <c r="BV7" s="52">
        <f t="shared" si="21"/>
        <v>79.8</v>
      </c>
      <c r="BW7" s="52">
        <f t="shared" si="21"/>
        <v>70.599999999999994</v>
      </c>
      <c r="BX7" s="52">
        <f t="shared" si="21"/>
        <v>71.400000000000006</v>
      </c>
      <c r="BY7" s="52">
        <f t="shared" si="21"/>
        <v>72.2</v>
      </c>
      <c r="BZ7" s="52"/>
      <c r="CA7" s="53">
        <f>CA8</f>
        <v>61176</v>
      </c>
      <c r="CB7" s="53">
        <f t="shared" ref="CB7:CJ7" si="22">CB8</f>
        <v>64045</v>
      </c>
      <c r="CC7" s="53">
        <f t="shared" si="22"/>
        <v>66963</v>
      </c>
      <c r="CD7" s="53">
        <f t="shared" si="22"/>
        <v>66587</v>
      </c>
      <c r="CE7" s="53">
        <f t="shared" si="22"/>
        <v>67305</v>
      </c>
      <c r="CF7" s="53">
        <f t="shared" si="22"/>
        <v>68751</v>
      </c>
      <c r="CG7" s="53">
        <f t="shared" si="22"/>
        <v>70630</v>
      </c>
      <c r="CH7" s="53">
        <f t="shared" si="22"/>
        <v>75766</v>
      </c>
      <c r="CI7" s="53">
        <f t="shared" si="22"/>
        <v>79610</v>
      </c>
      <c r="CJ7" s="53">
        <f t="shared" si="22"/>
        <v>82275</v>
      </c>
      <c r="CK7" s="52"/>
      <c r="CL7" s="53">
        <f>CL8</f>
        <v>18205</v>
      </c>
      <c r="CM7" s="53">
        <f t="shared" ref="CM7:CU7" si="23">CM8</f>
        <v>18711</v>
      </c>
      <c r="CN7" s="53">
        <f t="shared" si="23"/>
        <v>20136</v>
      </c>
      <c r="CO7" s="53">
        <f t="shared" si="23"/>
        <v>20840</v>
      </c>
      <c r="CP7" s="53">
        <f t="shared" si="23"/>
        <v>20831</v>
      </c>
      <c r="CQ7" s="53">
        <f t="shared" si="23"/>
        <v>19207</v>
      </c>
      <c r="CR7" s="53">
        <f t="shared" si="23"/>
        <v>20687</v>
      </c>
      <c r="CS7" s="53">
        <f t="shared" si="23"/>
        <v>22637</v>
      </c>
      <c r="CT7" s="53">
        <f t="shared" si="23"/>
        <v>23244</v>
      </c>
      <c r="CU7" s="53">
        <f t="shared" si="23"/>
        <v>23704</v>
      </c>
      <c r="CV7" s="52"/>
      <c r="CW7" s="52">
        <f>CW8</f>
        <v>52.3</v>
      </c>
      <c r="CX7" s="52">
        <f t="shared" ref="CX7:DF7" si="24">CX8</f>
        <v>50.6</v>
      </c>
      <c r="CY7" s="52">
        <f t="shared" si="24"/>
        <v>54.5</v>
      </c>
      <c r="CZ7" s="52">
        <f t="shared" si="24"/>
        <v>53.1</v>
      </c>
      <c r="DA7" s="52">
        <f t="shared" si="24"/>
        <v>54.8</v>
      </c>
      <c r="DB7" s="52">
        <f t="shared" si="24"/>
        <v>48.3</v>
      </c>
      <c r="DC7" s="52">
        <f t="shared" si="24"/>
        <v>47.7</v>
      </c>
      <c r="DD7" s="52">
        <f t="shared" si="24"/>
        <v>51.8</v>
      </c>
      <c r="DE7" s="52">
        <f t="shared" si="24"/>
        <v>49.6</v>
      </c>
      <c r="DF7" s="52">
        <f t="shared" si="24"/>
        <v>48.8</v>
      </c>
      <c r="DG7" s="52"/>
      <c r="DH7" s="52">
        <f>DH8</f>
        <v>32.5</v>
      </c>
      <c r="DI7" s="52">
        <f t="shared" ref="DI7:DQ7" si="25">DI8</f>
        <v>33.1</v>
      </c>
      <c r="DJ7" s="52">
        <f t="shared" si="25"/>
        <v>34.5</v>
      </c>
      <c r="DK7" s="52">
        <f t="shared" si="25"/>
        <v>34.700000000000003</v>
      </c>
      <c r="DL7" s="52">
        <f t="shared" si="25"/>
        <v>34.4</v>
      </c>
      <c r="DM7" s="52">
        <f t="shared" si="25"/>
        <v>28.1</v>
      </c>
      <c r="DN7" s="52">
        <f t="shared" si="25"/>
        <v>29.2</v>
      </c>
      <c r="DO7" s="52">
        <f t="shared" si="25"/>
        <v>29</v>
      </c>
      <c r="DP7" s="52">
        <f t="shared" si="25"/>
        <v>29.2</v>
      </c>
      <c r="DQ7" s="52">
        <f t="shared" si="25"/>
        <v>29.4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32.6</v>
      </c>
      <c r="DY7" s="52">
        <f t="shared" si="26"/>
        <v>27</v>
      </c>
      <c r="DZ7" s="52">
        <f t="shared" si="26"/>
        <v>34.200000000000003</v>
      </c>
      <c r="EA7" s="52">
        <f t="shared" si="26"/>
        <v>29.2</v>
      </c>
      <c r="EB7" s="52">
        <f t="shared" si="26"/>
        <v>25.3</v>
      </c>
      <c r="EC7" s="52"/>
      <c r="ED7" s="52">
        <f>ED8</f>
        <v>68.099999999999994</v>
      </c>
      <c r="EE7" s="52">
        <f t="shared" ref="EE7:EM7" si="27">EE8</f>
        <v>68.599999999999994</v>
      </c>
      <c r="EF7" s="52">
        <f t="shared" si="27"/>
        <v>69.599999999999994</v>
      </c>
      <c r="EG7" s="52">
        <f t="shared" si="27"/>
        <v>70.3</v>
      </c>
      <c r="EH7" s="52">
        <f t="shared" si="27"/>
        <v>67.8</v>
      </c>
      <c r="EI7" s="52">
        <f t="shared" si="27"/>
        <v>52.5</v>
      </c>
      <c r="EJ7" s="52">
        <f t="shared" si="27"/>
        <v>52.5</v>
      </c>
      <c r="EK7" s="52">
        <f t="shared" si="27"/>
        <v>54</v>
      </c>
      <c r="EL7" s="52">
        <f t="shared" si="27"/>
        <v>55.4</v>
      </c>
      <c r="EM7" s="52">
        <f t="shared" si="27"/>
        <v>55.5</v>
      </c>
      <c r="EN7" s="52"/>
      <c r="EO7" s="52">
        <f>EO8</f>
        <v>73.900000000000006</v>
      </c>
      <c r="EP7" s="52">
        <f t="shared" ref="EP7:EX7" si="28">EP8</f>
        <v>71.7</v>
      </c>
      <c r="EQ7" s="52">
        <f t="shared" si="28"/>
        <v>71.400000000000006</v>
      </c>
      <c r="ER7" s="52">
        <f t="shared" si="28"/>
        <v>71.400000000000006</v>
      </c>
      <c r="ES7" s="52">
        <f t="shared" si="28"/>
        <v>56</v>
      </c>
      <c r="ET7" s="52">
        <f t="shared" si="28"/>
        <v>67.099999999999994</v>
      </c>
      <c r="EU7" s="52">
        <f t="shared" si="28"/>
        <v>67.900000000000006</v>
      </c>
      <c r="EV7" s="52">
        <f t="shared" si="28"/>
        <v>69.2</v>
      </c>
      <c r="EW7" s="52">
        <f t="shared" si="28"/>
        <v>70.8</v>
      </c>
      <c r="EX7" s="52">
        <f t="shared" si="28"/>
        <v>70.7</v>
      </c>
      <c r="EY7" s="52"/>
      <c r="EZ7" s="53">
        <f>EZ8</f>
        <v>60290951</v>
      </c>
      <c r="FA7" s="53">
        <f t="shared" ref="FA7:FI7" si="29">FA8</f>
        <v>60665655</v>
      </c>
      <c r="FB7" s="53">
        <f t="shared" si="29"/>
        <v>61203121</v>
      </c>
      <c r="FC7" s="53">
        <f t="shared" si="29"/>
        <v>62250828</v>
      </c>
      <c r="FD7" s="53">
        <f t="shared" si="29"/>
        <v>62573681</v>
      </c>
      <c r="FE7" s="53">
        <f t="shared" si="29"/>
        <v>55620962</v>
      </c>
      <c r="FF7" s="53">
        <f t="shared" si="29"/>
        <v>57155394</v>
      </c>
      <c r="FG7" s="53">
        <f t="shared" si="29"/>
        <v>58042153</v>
      </c>
      <c r="FH7" s="53">
        <f t="shared" si="29"/>
        <v>58985932</v>
      </c>
      <c r="FI7" s="53">
        <f t="shared" si="29"/>
        <v>58800982</v>
      </c>
      <c r="FJ7" s="53"/>
    </row>
    <row r="8" spans="1:166" s="54" customFormat="1" x14ac:dyDescent="0.15">
      <c r="A8" s="35"/>
      <c r="B8" s="55">
        <v>2022</v>
      </c>
      <c r="C8" s="55">
        <v>150002</v>
      </c>
      <c r="D8" s="55">
        <v>46</v>
      </c>
      <c r="E8" s="55">
        <v>6</v>
      </c>
      <c r="F8" s="55">
        <v>0</v>
      </c>
      <c r="G8" s="55">
        <v>11</v>
      </c>
      <c r="H8" s="55" t="s">
        <v>169</v>
      </c>
      <c r="I8" s="55" t="s">
        <v>169</v>
      </c>
      <c r="J8" s="55" t="s">
        <v>170</v>
      </c>
      <c r="K8" s="55" t="s">
        <v>171</v>
      </c>
      <c r="L8" s="55" t="s">
        <v>172</v>
      </c>
      <c r="M8" s="55" t="s">
        <v>173</v>
      </c>
      <c r="N8" s="55" t="s">
        <v>174</v>
      </c>
      <c r="O8" s="55" t="s">
        <v>175</v>
      </c>
      <c r="P8" s="55" t="s">
        <v>176</v>
      </c>
      <c r="Q8" s="56">
        <v>24</v>
      </c>
      <c r="R8" s="55" t="s">
        <v>177</v>
      </c>
      <c r="S8" s="55" t="s">
        <v>178</v>
      </c>
      <c r="T8" s="55" t="s">
        <v>179</v>
      </c>
      <c r="U8" s="56">
        <v>2163908</v>
      </c>
      <c r="V8" s="56">
        <v>37305</v>
      </c>
      <c r="W8" s="55" t="s">
        <v>180</v>
      </c>
      <c r="X8" s="55" t="s">
        <v>180</v>
      </c>
      <c r="Y8" s="57" t="s">
        <v>181</v>
      </c>
      <c r="Z8" s="56">
        <v>524</v>
      </c>
      <c r="AA8" s="56" t="s">
        <v>40</v>
      </c>
      <c r="AB8" s="56" t="s">
        <v>40</v>
      </c>
      <c r="AC8" s="56" t="s">
        <v>40</v>
      </c>
      <c r="AD8" s="56">
        <v>6</v>
      </c>
      <c r="AE8" s="56">
        <v>530</v>
      </c>
      <c r="AF8" s="56">
        <v>520</v>
      </c>
      <c r="AG8" s="56" t="s">
        <v>40</v>
      </c>
      <c r="AH8" s="56">
        <v>520</v>
      </c>
      <c r="AI8" s="58">
        <v>104.8</v>
      </c>
      <c r="AJ8" s="58">
        <v>104.4</v>
      </c>
      <c r="AK8" s="58">
        <v>107.2</v>
      </c>
      <c r="AL8" s="58">
        <v>108.9</v>
      </c>
      <c r="AM8" s="58">
        <v>107.2</v>
      </c>
      <c r="AN8" s="58">
        <v>100</v>
      </c>
      <c r="AO8" s="58">
        <v>99.2</v>
      </c>
      <c r="AP8" s="58">
        <v>102.9</v>
      </c>
      <c r="AQ8" s="58">
        <v>106.1</v>
      </c>
      <c r="AR8" s="58">
        <v>102.9</v>
      </c>
      <c r="AS8" s="58">
        <v>103.5</v>
      </c>
      <c r="AT8" s="58">
        <v>95.3</v>
      </c>
      <c r="AU8" s="58">
        <v>96.2</v>
      </c>
      <c r="AV8" s="58">
        <v>92.5</v>
      </c>
      <c r="AW8" s="58">
        <v>93.1</v>
      </c>
      <c r="AX8" s="58">
        <v>90.8</v>
      </c>
      <c r="AY8" s="58">
        <v>94.1</v>
      </c>
      <c r="AZ8" s="58">
        <v>93.7</v>
      </c>
      <c r="BA8" s="58">
        <v>88.7</v>
      </c>
      <c r="BB8" s="58">
        <v>90.6</v>
      </c>
      <c r="BC8" s="58">
        <v>90.6</v>
      </c>
      <c r="BD8" s="58">
        <v>86.4</v>
      </c>
      <c r="BE8" s="59">
        <v>92.8</v>
      </c>
      <c r="BF8" s="59">
        <v>93.7</v>
      </c>
      <c r="BG8" s="59">
        <v>90.1</v>
      </c>
      <c r="BH8" s="59">
        <v>90.9</v>
      </c>
      <c r="BI8" s="59">
        <v>88.8</v>
      </c>
      <c r="BJ8" s="59">
        <v>91.9</v>
      </c>
      <c r="BK8" s="59">
        <v>91.6</v>
      </c>
      <c r="BL8" s="59">
        <v>86.5</v>
      </c>
      <c r="BM8" s="59">
        <v>88.6</v>
      </c>
      <c r="BN8" s="59">
        <v>88.6</v>
      </c>
      <c r="BO8" s="59">
        <v>83.7</v>
      </c>
      <c r="BP8" s="58">
        <v>83.2</v>
      </c>
      <c r="BQ8" s="58">
        <v>82.7</v>
      </c>
      <c r="BR8" s="58">
        <v>73.400000000000006</v>
      </c>
      <c r="BS8" s="58">
        <v>73.400000000000006</v>
      </c>
      <c r="BT8" s="58">
        <v>74.2</v>
      </c>
      <c r="BU8" s="58">
        <v>80.2</v>
      </c>
      <c r="BV8" s="58">
        <v>79.8</v>
      </c>
      <c r="BW8" s="58">
        <v>70.599999999999994</v>
      </c>
      <c r="BX8" s="58">
        <v>71.400000000000006</v>
      </c>
      <c r="BY8" s="58">
        <v>72.2</v>
      </c>
      <c r="BZ8" s="58">
        <v>66.8</v>
      </c>
      <c r="CA8" s="59">
        <v>61176</v>
      </c>
      <c r="CB8" s="59">
        <v>64045</v>
      </c>
      <c r="CC8" s="59">
        <v>66963</v>
      </c>
      <c r="CD8" s="59">
        <v>66587</v>
      </c>
      <c r="CE8" s="59">
        <v>67305</v>
      </c>
      <c r="CF8" s="59">
        <v>68751</v>
      </c>
      <c r="CG8" s="59">
        <v>70630</v>
      </c>
      <c r="CH8" s="59">
        <v>75766</v>
      </c>
      <c r="CI8" s="59">
        <v>79610</v>
      </c>
      <c r="CJ8" s="59">
        <v>82275</v>
      </c>
      <c r="CK8" s="58">
        <v>61837</v>
      </c>
      <c r="CL8" s="59">
        <v>18205</v>
      </c>
      <c r="CM8" s="59">
        <v>18711</v>
      </c>
      <c r="CN8" s="59">
        <v>20136</v>
      </c>
      <c r="CO8" s="59">
        <v>20840</v>
      </c>
      <c r="CP8" s="59">
        <v>20831</v>
      </c>
      <c r="CQ8" s="59">
        <v>19207</v>
      </c>
      <c r="CR8" s="59">
        <v>20687</v>
      </c>
      <c r="CS8" s="59">
        <v>22637</v>
      </c>
      <c r="CT8" s="59">
        <v>23244</v>
      </c>
      <c r="CU8" s="59">
        <v>23704</v>
      </c>
      <c r="CV8" s="58">
        <v>17600</v>
      </c>
      <c r="CW8" s="59">
        <v>52.3</v>
      </c>
      <c r="CX8" s="59">
        <v>50.6</v>
      </c>
      <c r="CY8" s="59">
        <v>54.5</v>
      </c>
      <c r="CZ8" s="59">
        <v>53.1</v>
      </c>
      <c r="DA8" s="59">
        <v>54.8</v>
      </c>
      <c r="DB8" s="59">
        <v>48.3</v>
      </c>
      <c r="DC8" s="59">
        <v>47.7</v>
      </c>
      <c r="DD8" s="59">
        <v>51.8</v>
      </c>
      <c r="DE8" s="59">
        <v>49.6</v>
      </c>
      <c r="DF8" s="59">
        <v>48.8</v>
      </c>
      <c r="DG8" s="59">
        <v>55.6</v>
      </c>
      <c r="DH8" s="59">
        <v>32.5</v>
      </c>
      <c r="DI8" s="59">
        <v>33.1</v>
      </c>
      <c r="DJ8" s="59">
        <v>34.5</v>
      </c>
      <c r="DK8" s="59">
        <v>34.700000000000003</v>
      </c>
      <c r="DL8" s="59">
        <v>34.4</v>
      </c>
      <c r="DM8" s="59">
        <v>28.1</v>
      </c>
      <c r="DN8" s="59">
        <v>29.2</v>
      </c>
      <c r="DO8" s="59">
        <v>29</v>
      </c>
      <c r="DP8" s="59">
        <v>29.2</v>
      </c>
      <c r="DQ8" s="59">
        <v>29.4</v>
      </c>
      <c r="DR8" s="59">
        <v>25.1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32.6</v>
      </c>
      <c r="DY8" s="59">
        <v>27</v>
      </c>
      <c r="DZ8" s="59">
        <v>34.200000000000003</v>
      </c>
      <c r="EA8" s="59">
        <v>29.2</v>
      </c>
      <c r="EB8" s="59">
        <v>25.3</v>
      </c>
      <c r="EC8" s="59">
        <v>63</v>
      </c>
      <c r="ED8" s="58">
        <v>68.099999999999994</v>
      </c>
      <c r="EE8" s="58">
        <v>68.599999999999994</v>
      </c>
      <c r="EF8" s="58">
        <v>69.599999999999994</v>
      </c>
      <c r="EG8" s="58">
        <v>70.3</v>
      </c>
      <c r="EH8" s="58">
        <v>67.8</v>
      </c>
      <c r="EI8" s="58">
        <v>52.5</v>
      </c>
      <c r="EJ8" s="58">
        <v>52.5</v>
      </c>
      <c r="EK8" s="58">
        <v>54</v>
      </c>
      <c r="EL8" s="58">
        <v>55.4</v>
      </c>
      <c r="EM8" s="58">
        <v>55.5</v>
      </c>
      <c r="EN8" s="58">
        <v>56.4</v>
      </c>
      <c r="EO8" s="58">
        <v>73.900000000000006</v>
      </c>
      <c r="EP8" s="58">
        <v>71.7</v>
      </c>
      <c r="EQ8" s="58">
        <v>71.400000000000006</v>
      </c>
      <c r="ER8" s="58">
        <v>71.400000000000006</v>
      </c>
      <c r="ES8" s="58">
        <v>56</v>
      </c>
      <c r="ET8" s="58">
        <v>67.099999999999994</v>
      </c>
      <c r="EU8" s="58">
        <v>67.900000000000006</v>
      </c>
      <c r="EV8" s="58">
        <v>69.2</v>
      </c>
      <c r="EW8" s="58">
        <v>70.8</v>
      </c>
      <c r="EX8" s="58">
        <v>70.7</v>
      </c>
      <c r="EY8" s="58">
        <v>70.7</v>
      </c>
      <c r="EZ8" s="59">
        <v>60290951</v>
      </c>
      <c r="FA8" s="59">
        <v>60665655</v>
      </c>
      <c r="FB8" s="59">
        <v>61203121</v>
      </c>
      <c r="FC8" s="59">
        <v>62250828</v>
      </c>
      <c r="FD8" s="59">
        <v>62573681</v>
      </c>
      <c r="FE8" s="59">
        <v>55620962</v>
      </c>
      <c r="FF8" s="59">
        <v>57155394</v>
      </c>
      <c r="FG8" s="59">
        <v>58042153</v>
      </c>
      <c r="FH8" s="59">
        <v>58985932</v>
      </c>
      <c r="FI8" s="59">
        <v>58800982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182</v>
      </c>
      <c r="C10" s="62" t="s">
        <v>183</v>
      </c>
      <c r="D10" s="62" t="s">
        <v>184</v>
      </c>
      <c r="E10" s="62" t="s">
        <v>185</v>
      </c>
      <c r="F10" s="62" t="s">
        <v>186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2023-12-20T05:06:50Z</dcterms:created>
  <dcterms:modified xsi:type="dcterms:W3CDTF">2024-02-02T02:54:50Z</dcterms:modified>
  <cp:category/>
</cp:coreProperties>
</file>