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5地方公営企業決算統計\20　経営比較分析表\03 提出\R4経営比較分析表（病院局）\240208_差し替え\"/>
    </mc:Choice>
  </mc:AlternateContent>
  <xr:revisionPtr revIDLastSave="0" documentId="13_ncr:1_{E37870F5-0DBD-4641-A412-5EDEAB5B3C07}" xr6:coauthVersionLast="36" xr6:coauthVersionMax="36" xr10:uidLastSave="{00000000-0000-0000-0000-000000000000}"/>
  <workbookProtection workbookAlgorithmName="SHA-512" workbookHashValue="lvPyC5Xzx6o2mWmnPIdWG/ALTJrY4gRF+cZ4dEokiJilGEEub1PS0GEpI4PQE21zAHt8MFP6WSGw5ZkcicXTuw==" workbookSaltValue="Q+gq+fBC4IQmrRtQ9gTfrg==" workbookSpinCount="100000" lockStructure="1"/>
  <bookViews>
    <workbookView xWindow="0" yWindow="0" windowWidth="28800" windowHeight="1041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AC6" i="5"/>
  <c r="AB6" i="5"/>
  <c r="AA6" i="5"/>
  <c r="JW8" i="4" s="1"/>
  <c r="Z6" i="5"/>
  <c r="Y6" i="5"/>
  <c r="X6" i="5"/>
  <c r="W6" i="5"/>
  <c r="CN12" i="4" s="1"/>
  <c r="V6" i="5"/>
  <c r="U6" i="5"/>
  <c r="T6" i="5"/>
  <c r="S6" i="5"/>
  <c r="EG10" i="4" s="1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K90" i="4"/>
  <c r="J90" i="4"/>
  <c r="I90" i="4"/>
  <c r="H90" i="4"/>
  <c r="G90" i="4"/>
  <c r="F90" i="4"/>
  <c r="E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AU12" i="4"/>
  <c r="B12" i="4"/>
  <c r="JW10" i="4"/>
  <c r="ID10" i="4"/>
  <c r="FZ10" i="4"/>
  <c r="CN10" i="4"/>
  <c r="AU10" i="4"/>
  <c r="B10" i="4"/>
  <c r="LP8" i="4"/>
  <c r="ID8" i="4"/>
  <c r="FZ8" i="4"/>
  <c r="EG8" i="4"/>
  <c r="CN8" i="4"/>
  <c r="AU8" i="4"/>
  <c r="B6" i="4"/>
  <c r="JB78" i="4" l="1"/>
  <c r="IZ54" i="4"/>
  <c r="IZ32" i="4"/>
  <c r="BX78" i="4"/>
  <c r="FO78" i="4"/>
  <c r="FL54" i="4"/>
  <c r="FL32" i="4"/>
  <c r="BX32" i="4"/>
  <c r="MO78" i="4"/>
  <c r="MN54" i="4"/>
  <c r="MN32" i="4"/>
  <c r="BX54" i="4"/>
  <c r="C11" i="5"/>
  <c r="D11" i="5"/>
  <c r="E11" i="5"/>
  <c r="B11" i="5"/>
  <c r="GT78" i="4" l="1"/>
  <c r="GR54" i="4"/>
  <c r="GR32" i="4"/>
  <c r="P78" i="4"/>
  <c r="DG78" i="4"/>
  <c r="DD54" i="4"/>
  <c r="DD32" i="4"/>
  <c r="P54" i="4"/>
  <c r="KG78" i="4"/>
  <c r="KF54" i="4"/>
  <c r="KF32" i="4"/>
  <c r="P32" i="4"/>
  <c r="LZ78" i="4"/>
  <c r="LY54" i="4"/>
  <c r="LY32" i="4"/>
  <c r="EW54" i="4"/>
  <c r="EW32" i="4"/>
  <c r="IM78" i="4"/>
  <c r="IK54" i="4"/>
  <c r="IK32" i="4"/>
  <c r="EZ78" i="4"/>
  <c r="BI78" i="4"/>
  <c r="BI54" i="4"/>
  <c r="BI32" i="4"/>
  <c r="AT78" i="4"/>
  <c r="AT54" i="4"/>
  <c r="AT32" i="4"/>
  <c r="HV54" i="4"/>
  <c r="LK78" i="4"/>
  <c r="LJ54" i="4"/>
  <c r="LJ32" i="4"/>
  <c r="HV32" i="4"/>
  <c r="EK78" i="4"/>
  <c r="EH54" i="4"/>
  <c r="EH32" i="4"/>
  <c r="HX78" i="4"/>
  <c r="DV78" i="4"/>
  <c r="DS54" i="4"/>
  <c r="DS32" i="4"/>
  <c r="KV78" i="4"/>
  <c r="KU32" i="4"/>
  <c r="AE78" i="4"/>
  <c r="AE54" i="4"/>
  <c r="AE32" i="4"/>
  <c r="KU54" i="4"/>
  <c r="HI78" i="4"/>
  <c r="HG54" i="4"/>
  <c r="HG32" i="4"/>
</calcChain>
</file>

<file path=xl/sharedStrings.xml><?xml version="1.0" encoding="utf-8"?>
<sst xmlns="http://schemas.openxmlformats.org/spreadsheetml/2006/main" count="341" uniqueCount="187">
  <si>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</si>
  <si>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</si>
  <si>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</si>
  <si>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</si>
  <si>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</si>
  <si>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</si>
  <si>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</si>
  <si>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</si>
  <si>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</si>
  <si>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</si>
  <si>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</si>
  <si>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</si>
  <si>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</si>
  <si>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</si>
  <si>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</si>
  <si>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</si>
  <si>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</si>
  <si>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</si>
  <si>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</si>
  <si>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</si>
  <si>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</si>
  <si>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</si>
  <si>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</si>
  <si>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</si>
  <si>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</si>
  <si>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</si>
  <si>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</si>
  <si>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</si>
  <si>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</si>
  <si>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</si>
  <si>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</si>
  <si>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</si>
  <si>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</si>
  <si>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</si>
  <si>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</si>
  <si>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</si>
  <si>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</si>
  <si>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</si>
  <si>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</si>
  <si>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</si>
  <si>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</si>
  <si>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</si>
  <si>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</si>
  <si>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</si>
  <si>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</si>
  <si>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</si>
  <si>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</si>
  <si>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</si>
  <si>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</si>
  <si>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</si>
  <si>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</si>
  <si>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</si>
  <si>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</si>
  <si>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</si>
  <si>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</si>
  <si>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</si>
  <si>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</si>
  <si>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</si>
  <si>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</si>
  <si>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</si>
  <si>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</si>
  <si>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</si>
  <si>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</si>
  <si>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</si>
  <si>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</si>
  <si>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</si>
  <si>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</si>
  <si>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</si>
  <si>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</si>
  <si>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</si>
  <si>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</si>
  <si>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</si>
  <si>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</si>
  <si>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</si>
  <si>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</si>
  <si>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</si>
  <si>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</si>
  <si>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</si>
  <si>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</si>
  <si>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</si>
  <si>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</si>
  <si>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</si>
  <si>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</si>
  <si>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</si>
  <si>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</si>
  <si>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</si>
  <si>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</si>
  <si>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</si>
  <si>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</si>
  <si>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</si>
  <si>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</si>
  <si>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</si>
  <si>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</si>
  <si>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</si>
  <si>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</si>
  <si>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</si>
  <si>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</si>
  <si>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</si>
  <si>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</si>
  <si>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</si>
  <si>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</si>
  <si>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</si>
  <si>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</si>
  <si>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</si>
  <si>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</si>
  <si>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</si>
  <si>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</si>
  <si>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</si>
  <si>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</si>
  <si>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</si>
  <si>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</si>
  <si>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</si>
  <si>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</si>
  <si>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</si>
  <si>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</si>
  <si>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</si>
  <si>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</si>
  <si>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</si>
  <si>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</si>
  <si>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</si>
  <si>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</si>
  <si>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</si>
  <si>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</si>
  <si>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</si>
  <si>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</si>
  <si>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</si>
  <si>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</si>
  <si>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</si>
  <si>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</si>
  <si>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</si>
  <si>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</si>
  <si>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</si>
  <si>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</si>
  <si>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</si>
  <si>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</si>
  <si>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</si>
  <si>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</si>
  <si>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</si>
  <si>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</si>
  <si>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</si>
  <si>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</si>
  <si>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</si>
  <si>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</si>
  <si>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</si>
  <si>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</si>
  <si>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</si>
  <si>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</si>
  <si>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</si>
  <si>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</si>
  <si>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</si>
  <si>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</si>
  <si>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</si>
  <si>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</si>
  <si>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</si>
  <si>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</si>
  <si>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</si>
  <si>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</si>
  <si>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</si>
  <si>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</si>
  <si>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</si>
  <si>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</si>
  <si>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</si>
  <si>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</si>
  <si>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</si>
  <si>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</si>
  <si>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</si>
  <si>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新発田病院</t>
  </si>
  <si>
    <t>条例全部</t>
  </si>
  <si>
    <t>病院事業</t>
  </si>
  <si>
    <t>一般病院</t>
  </si>
  <si>
    <t>400床以上～500床未満</t>
  </si>
  <si>
    <t>自治体職員</t>
  </si>
  <si>
    <t>直営</t>
  </si>
  <si>
    <t>対象</t>
  </si>
  <si>
    <t>透 I 未 訓 ガ</t>
  </si>
  <si>
    <t>救 臨 が 感 災 地 輪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</si>
  <si>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</si>
  <si>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</si>
  <si>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</si>
  <si>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</si>
  <si>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</si>
  <si>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</si>
  <si>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</si>
  <si>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高度急性期・急性期病床の機能を担い、急性期患者の早期安定に向けて、高度・先進医療を提供する。
　地域医療人材の教育、ハブ機能を整備する。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</si>
  <si>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</si>
  <si>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r>
      <rPr>
        <sz val="9"/>
        <rFont val="ＭＳ ゴシック"/>
        <family val="3"/>
        <charset val="128"/>
      </rPr>
      <t>　経常収支比率は概ね100％前後となっているが、精神科を設置していることもあり、医業収支比率は類似病院平均よりやや低い水準にある。また、令和2年度以降、新型コロナウイルス感染症の影響もあり、従前よりも病床利用率が低くなっている。収益単価は、高額薬品使用等を背景に比較的高い水準にある。今後も、可能な限り効率的な運営に努めるものである。</t>
    </r>
    <r>
      <rPr>
        <sz val="9"/>
        <color theme="1"/>
        <rFont val="ＭＳ ゴシック"/>
        <family val="3"/>
        <charset val="128"/>
      </rPr>
      <t xml:space="preserve">
（各指標の類似病院平均との比較等）
①経常収支比率：同水準
②医業収支比率：同水準
③修正医業収支比率：同水準
④病床利用率：数値が高い
⑤入院患者１人１日当たり収益：数値が高い
⑥外来患者１人１日当たり収益：数値が高い
⑦職員給与費対医業収益比率：同水準
⑧材料費対医業収益比率：数値が高い</t>
    </r>
    <rPh sb="206" eb="209">
      <t>ドウスイジュン</t>
    </rPh>
    <rPh sb="220" eb="223">
      <t>ドウスイジュン</t>
    </rPh>
    <rPh sb="252" eb="254">
      <t>スウチ</t>
    </rPh>
    <rPh sb="255" eb="256">
      <t>タカ</t>
    </rPh>
    <rPh sb="293" eb="296">
      <t>ドウスイジュン</t>
    </rPh>
    <phoneticPr fontId="5"/>
  </si>
  <si>
    <t>　建物を中心として、施設全体の老朽化が一定程度進んでいる状況にある。
（各指標の類似病院平均との比較等）
①有形固定資産減価償却率：数値が高い
②器械備品減価償却率：数値が低い
③１床当たり有形固定資産：数値が高い</t>
    <rPh sb="4" eb="6">
      <t>チュウシン</t>
    </rPh>
    <rPh sb="10" eb="14">
      <t>シセツゼンタイ</t>
    </rPh>
    <rPh sb="15" eb="18">
      <t>ロウキュウカ</t>
    </rPh>
    <rPh sb="19" eb="21">
      <t>イッテイ</t>
    </rPh>
    <rPh sb="21" eb="23">
      <t>テイド</t>
    </rPh>
    <rPh sb="23" eb="24">
      <t>スス</t>
    </rPh>
    <rPh sb="28" eb="30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</si>
</sst>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85.8</c:v>
                </c:pt>
                <c:pt idx="1">
                  <c:v>83.1</c:v>
                </c:pt>
                <c:pt idx="2">
                  <c:v>77</c:v>
                </c:pt>
                <c:pt idx="3">
                  <c:v>79.2</c:v>
                </c:pt>
                <c:pt idx="4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5-4C71-BCC4-F3C80BA8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77.599999999999994</c:v>
                </c:pt>
                <c:pt idx="1">
                  <c:v>77</c:v>
                </c:pt>
                <c:pt idx="2">
                  <c:v>68.400000000000006</c:v>
                </c:pt>
                <c:pt idx="3">
                  <c:v>68.2</c:v>
                </c:pt>
                <c:pt idx="4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5-4C71-BCC4-F3C80BA8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83.9</c:v>
                </c:pt>
                <c:pt idx="2">
                  <c:v>83.4</c:v>
                </c:pt>
                <c:pt idx="3">
                  <c:v>87</c:v>
                </c:pt>
                <c:pt idx="4">
                  <c:v>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4-425C-B7B6-2AADCF1F8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89.7</c:v>
                </c:pt>
                <c:pt idx="1">
                  <c:v>89.9</c:v>
                </c:pt>
                <c:pt idx="2">
                  <c:v>84.9</c:v>
                </c:pt>
                <c:pt idx="3">
                  <c:v>86.9</c:v>
                </c:pt>
                <c:pt idx="4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4-425C-B7B6-2AADCF1F8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86.6</c:v>
                </c:pt>
                <c:pt idx="2">
                  <c:v>85.7</c:v>
                </c:pt>
                <c:pt idx="3">
                  <c:v>89.1</c:v>
                </c:pt>
                <c:pt idx="4">
                  <c:v>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5-4A41-8C12-754CCBCEF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92.3</c:v>
                </c:pt>
                <c:pt idx="1">
                  <c:v>92.4</c:v>
                </c:pt>
                <c:pt idx="2">
                  <c:v>87.5</c:v>
                </c:pt>
                <c:pt idx="3">
                  <c:v>89.4</c:v>
                </c:pt>
                <c:pt idx="4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5-4A41-8C12-754CCBCEF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</c:v>
                </c:pt>
                <c:pt idx="1">
                  <c:v>99.5</c:v>
                </c:pt>
                <c:pt idx="2">
                  <c:v>105.1</c:v>
                </c:pt>
                <c:pt idx="3">
                  <c:v>106.2</c:v>
                </c:pt>
                <c:pt idx="4">
                  <c:v>102.8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3-448F-9A11-1A2A7B7C5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</c:v>
                </c:pt>
                <c:pt idx="1">
                  <c:v>99</c:v>
                </c:pt>
                <c:pt idx="2">
                  <c:v>103.9</c:v>
                </c:pt>
                <c:pt idx="3">
                  <c:v>106.6</c:v>
                </c:pt>
                <c:pt idx="4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3-448F-9A11-1A2A7B7C5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54</c:v>
                </c:pt>
                <c:pt idx="1">
                  <c:v>57.6</c:v>
                </c:pt>
                <c:pt idx="2">
                  <c:v>60.8</c:v>
                </c:pt>
                <c:pt idx="3">
                  <c:v>59.5</c:v>
                </c:pt>
                <c:pt idx="4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8-4C64-9A73-81D0BB63D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53.7</c:v>
                </c:pt>
                <c:pt idx="1">
                  <c:v>56.4</c:v>
                </c:pt>
                <c:pt idx="2">
                  <c:v>56.8</c:v>
                </c:pt>
                <c:pt idx="3">
                  <c:v>58.5</c:v>
                </c:pt>
                <c:pt idx="4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8-4C64-9A73-81D0BB63D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73.599999999999994</c:v>
                </c:pt>
                <c:pt idx="1">
                  <c:v>76.7</c:v>
                </c:pt>
                <c:pt idx="2">
                  <c:v>77.8</c:v>
                </c:pt>
                <c:pt idx="3">
                  <c:v>63.7</c:v>
                </c:pt>
                <c:pt idx="4">
                  <c:v>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5-498C-A7F2-AD8AA9BBB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69.3</c:v>
                </c:pt>
                <c:pt idx="1">
                  <c:v>71.099999999999994</c:v>
                </c:pt>
                <c:pt idx="2">
                  <c:v>69.8</c:v>
                </c:pt>
                <c:pt idx="3">
                  <c:v>69.7</c:v>
                </c:pt>
                <c:pt idx="4">
                  <c:v>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5-498C-A7F2-AD8AA9BBB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53112412</c:v>
                </c:pt>
                <c:pt idx="1">
                  <c:v>53283280</c:v>
                </c:pt>
                <c:pt idx="2">
                  <c:v>53841906</c:v>
                </c:pt>
                <c:pt idx="3">
                  <c:v>54735649</c:v>
                </c:pt>
                <c:pt idx="4">
                  <c:v>54493195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F-449B-957A-B7B356A76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47442477</c:v>
                </c:pt>
                <c:pt idx="1">
                  <c:v>48164556</c:v>
                </c:pt>
                <c:pt idx="2">
                  <c:v>49637382</c:v>
                </c:pt>
                <c:pt idx="3">
                  <c:v>50098024</c:v>
                </c:pt>
                <c:pt idx="4">
                  <c:v>50586262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F-449B-957A-B7B356A76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30.8</c:v>
                </c:pt>
                <c:pt idx="1">
                  <c:v>33.1</c:v>
                </c:pt>
                <c:pt idx="2">
                  <c:v>33.4</c:v>
                </c:pt>
                <c:pt idx="3">
                  <c:v>34.6</c:v>
                </c:pt>
                <c:pt idx="4">
                  <c:v>35.4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2-42D6-8DE4-F1F64EEE6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25.8</c:v>
                </c:pt>
                <c:pt idx="1">
                  <c:v>26.4</c:v>
                </c:pt>
                <c:pt idx="2">
                  <c:v>26.2</c:v>
                </c:pt>
                <c:pt idx="3">
                  <c:v>26.3</c:v>
                </c:pt>
                <c:pt idx="4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2-42D6-8DE4-F1F64EEE6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58.8</c:v>
                </c:pt>
                <c:pt idx="1">
                  <c:v>57</c:v>
                </c:pt>
                <c:pt idx="2">
                  <c:v>60.1</c:v>
                </c:pt>
                <c:pt idx="3">
                  <c:v>55.7</c:v>
                </c:pt>
                <c:pt idx="4">
                  <c:v>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D-4A75-9675-8B95542CE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53</c:v>
                </c:pt>
                <c:pt idx="1">
                  <c:v>53</c:v>
                </c:pt>
                <c:pt idx="2">
                  <c:v>56.7</c:v>
                </c:pt>
                <c:pt idx="3">
                  <c:v>54.2</c:v>
                </c:pt>
                <c:pt idx="4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D-4A75-9675-8B95542CE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17572</c:v>
                </c:pt>
                <c:pt idx="1">
                  <c:v>19492</c:v>
                </c:pt>
                <c:pt idx="2">
                  <c:v>19880</c:v>
                </c:pt>
                <c:pt idx="3">
                  <c:v>20401</c:v>
                </c:pt>
                <c:pt idx="4">
                  <c:v>21707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2-42A6-8188-376785ADF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15887</c:v>
                </c:pt>
                <c:pt idx="1">
                  <c:v>16979</c:v>
                </c:pt>
                <c:pt idx="2">
                  <c:v>18423</c:v>
                </c:pt>
                <c:pt idx="3">
                  <c:v>19190</c:v>
                </c:pt>
                <c:pt idx="4">
                  <c:v>19216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2-42A6-8188-376785ADF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58464</c:v>
                </c:pt>
                <c:pt idx="1">
                  <c:v>60450</c:v>
                </c:pt>
                <c:pt idx="2">
                  <c:v>64690</c:v>
                </c:pt>
                <c:pt idx="3">
                  <c:v>67895</c:v>
                </c:pt>
                <c:pt idx="4">
                  <c:v>70907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3-4714-80EC-F62DEF34A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59108</c:v>
                </c:pt>
                <c:pt idx="1">
                  <c:v>60271</c:v>
                </c:pt>
                <c:pt idx="2">
                  <c:v>63766</c:v>
                </c:pt>
                <c:pt idx="3">
                  <c:v>66386</c:v>
                </c:pt>
                <c:pt idx="4">
                  <c:v>69418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3-4714-80EC-F62DEF34A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7.9</c:v>
                </c:pt>
                <c:pt idx="1">
                  <c:v>8.1</c:v>
                </c:pt>
                <c:pt idx="2">
                  <c:v>2.1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1-4014-8992-1984C5562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40.4</c:v>
                </c:pt>
                <c:pt idx="1">
                  <c:v>40.1</c:v>
                </c:pt>
                <c:pt idx="2">
                  <c:v>40.799999999999997</c:v>
                </c:pt>
                <c:pt idx="3">
                  <c:v>40.4</c:v>
                </c:pt>
                <c:pt idx="4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1-4014-8992-1984C5562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FQ34" zoomScaleNormal="100" zoomScaleSheetLayoutView="70" workbookViewId="0">
      <selection activeCell="NJ54" sqref="NJ54:NX67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 x14ac:dyDescent="0.15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 x14ac:dyDescent="0.15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9" t="str">
        <f>データ!H6</f>
        <v>新潟県　新発田病院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 x14ac:dyDescent="0.15">
      <c r="A8" s="2"/>
      <c r="B8" s="130" t="str">
        <f>データ!K6</f>
        <v>条例全部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400床以上～500床未満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自治体職員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4">
        <f>データ!Z6</f>
        <v>429</v>
      </c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6"/>
      <c r="JW8" s="114" t="str">
        <f>データ!AA6</f>
        <v>-</v>
      </c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6"/>
      <c r="LP8" s="114" t="str">
        <f>データ!AB6</f>
        <v>-</v>
      </c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6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 x14ac:dyDescent="0.15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 x14ac:dyDescent="0.15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4">
        <f>データ!Q6</f>
        <v>24</v>
      </c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6"/>
      <c r="CN10" s="130" t="str">
        <f>データ!R6</f>
        <v>対象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透 I 未 訓 ガ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 臨 が 感 災 地 輪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4">
        <f>データ!AC6</f>
        <v>45</v>
      </c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6"/>
      <c r="JW10" s="114">
        <f>データ!AD6</f>
        <v>4</v>
      </c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6"/>
      <c r="LP10" s="114">
        <f>データ!AE6</f>
        <v>478</v>
      </c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6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 x14ac:dyDescent="0.15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14">
        <f>データ!U6</f>
        <v>2163908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6"/>
      <c r="AU12" s="114">
        <f>データ!V6</f>
        <v>40233</v>
      </c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6"/>
      <c r="CN12" s="130" t="str">
        <f>データ!W6</f>
        <v>-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第２種該当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７：１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4">
        <f>データ!AF6</f>
        <v>419</v>
      </c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6"/>
      <c r="JW12" s="114" t="str">
        <f>データ!AG6</f>
        <v>-</v>
      </c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6"/>
      <c r="LP12" s="114">
        <f>データ!AH6</f>
        <v>419</v>
      </c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6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7" t="s">
        <v>32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117" t="s">
        <v>33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15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8" t="s">
        <v>36</v>
      </c>
      <c r="NK16" s="119"/>
      <c r="NL16" s="119"/>
      <c r="NM16" s="119"/>
      <c r="NN16" s="120"/>
      <c r="NO16" s="121" t="s">
        <v>37</v>
      </c>
      <c r="NP16" s="122"/>
      <c r="NQ16" s="122"/>
      <c r="NR16" s="122"/>
      <c r="NS16" s="123"/>
      <c r="NT16" s="121" t="s">
        <v>38</v>
      </c>
      <c r="NU16" s="122"/>
      <c r="NV16" s="122"/>
      <c r="NW16" s="122"/>
      <c r="NX16" s="123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7" t="s">
        <v>39</v>
      </c>
      <c r="NK17" s="128"/>
      <c r="NL17" s="128"/>
      <c r="NM17" s="128"/>
      <c r="NN17" s="129"/>
      <c r="NO17" s="124"/>
      <c r="NP17" s="125"/>
      <c r="NQ17" s="125"/>
      <c r="NR17" s="125"/>
      <c r="NS17" s="126"/>
      <c r="NT17" s="124"/>
      <c r="NU17" s="125"/>
      <c r="NV17" s="125"/>
      <c r="NW17" s="125"/>
      <c r="NX17" s="126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6" t="s">
        <v>40</v>
      </c>
      <c r="NK18" s="107"/>
      <c r="NL18" s="107"/>
      <c r="NM18" s="110" t="s">
        <v>41</v>
      </c>
      <c r="NN18" s="111"/>
      <c r="NO18" s="106" t="s">
        <v>40</v>
      </c>
      <c r="NP18" s="107"/>
      <c r="NQ18" s="107"/>
      <c r="NR18" s="110" t="s">
        <v>41</v>
      </c>
      <c r="NS18" s="111"/>
      <c r="NT18" s="106" t="s">
        <v>40</v>
      </c>
      <c r="NU18" s="107"/>
      <c r="NV18" s="107"/>
      <c r="NW18" s="110" t="s">
        <v>41</v>
      </c>
      <c r="NX18" s="111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8"/>
      <c r="NK19" s="109"/>
      <c r="NL19" s="109"/>
      <c r="NM19" s="112"/>
      <c r="NN19" s="113"/>
      <c r="NO19" s="108"/>
      <c r="NP19" s="109"/>
      <c r="NQ19" s="109"/>
      <c r="NR19" s="112"/>
      <c r="NS19" s="113"/>
      <c r="NT19" s="108"/>
      <c r="NU19" s="109"/>
      <c r="NV19" s="109"/>
      <c r="NW19" s="112"/>
      <c r="NX19" s="113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03" t="s">
        <v>183</v>
      </c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7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9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7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9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7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9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7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9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7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9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7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9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7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9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7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9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7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9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7"/>
      <c r="NK32" s="98"/>
      <c r="NL32" s="98"/>
      <c r="NM32" s="98"/>
      <c r="NN32" s="98"/>
      <c r="NO32" s="98"/>
      <c r="NP32" s="98"/>
      <c r="NQ32" s="98"/>
      <c r="NR32" s="98"/>
      <c r="NS32" s="98"/>
      <c r="NT32" s="98"/>
      <c r="NU32" s="98"/>
      <c r="NV32" s="98"/>
      <c r="NW32" s="98"/>
      <c r="NX32" s="99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99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99.5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105.1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106.2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102.8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86.6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86.6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85.7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89.1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88.2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84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83.9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83.4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87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86.7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85.8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83.1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77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79.2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79.7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7"/>
      <c r="NK33" s="98"/>
      <c r="NL33" s="98"/>
      <c r="NM33" s="98"/>
      <c r="NN33" s="98"/>
      <c r="NO33" s="98"/>
      <c r="NP33" s="98"/>
      <c r="NQ33" s="98"/>
      <c r="NR33" s="98"/>
      <c r="NS33" s="98"/>
      <c r="NT33" s="98"/>
      <c r="NU33" s="98"/>
      <c r="NV33" s="98"/>
      <c r="NW33" s="98"/>
      <c r="NX33" s="99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99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99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103.9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106.6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103.5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92.3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92.4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87.5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89.4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88.9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89.7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89.9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84.9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86.9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86.4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77.599999999999994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77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68.400000000000006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68.2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68.400000000000006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100"/>
      <c r="NK34" s="101"/>
      <c r="NL34" s="101"/>
      <c r="NM34" s="101"/>
      <c r="NN34" s="101"/>
      <c r="NO34" s="101"/>
      <c r="NP34" s="101"/>
      <c r="NQ34" s="101"/>
      <c r="NR34" s="101"/>
      <c r="NS34" s="101"/>
      <c r="NT34" s="101"/>
      <c r="NU34" s="101"/>
      <c r="NV34" s="101"/>
      <c r="NW34" s="101"/>
      <c r="NX34" s="102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185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7" t="s">
        <v>186</v>
      </c>
      <c r="NK54" s="98"/>
      <c r="NL54" s="98"/>
      <c r="NM54" s="98"/>
      <c r="NN54" s="98"/>
      <c r="NO54" s="98"/>
      <c r="NP54" s="98"/>
      <c r="NQ54" s="98"/>
      <c r="NR54" s="98"/>
      <c r="NS54" s="98"/>
      <c r="NT54" s="98"/>
      <c r="NU54" s="98"/>
      <c r="NV54" s="98"/>
      <c r="NW54" s="98"/>
      <c r="NX54" s="99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58464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60450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64690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67895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70907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17572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19492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19880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20401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21707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58.8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57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60.1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55.7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54.8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30.8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33.1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33.4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34.6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35.4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7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9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59108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60271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63766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66386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69418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15887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16979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18423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19190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19216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53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53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56.7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54.2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53.9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25.8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26.4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26.2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26.3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26.3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7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9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7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9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7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9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7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9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7"/>
      <c r="NK60" s="98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8"/>
      <c r="NW60" s="98"/>
      <c r="NX60" s="99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7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9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7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9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7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9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7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8"/>
      <c r="NX64" s="99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7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9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7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9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00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2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184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7.9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8.1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2.1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0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54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57.6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60.8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59.5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62.9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73.599999999999994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76.7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77.8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63.7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66.3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53112412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53283280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53841906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54735649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54493195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40.4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40.1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40.799999999999997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40.4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33.799999999999997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53.7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56.4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56.8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58.5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57.4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69.3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71.099999999999994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69.8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69.7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68.8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47442477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48164556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49637382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50098024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50586262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7AxXgwSF1k7pthb3nV6FsQ0ONgAVoWJKt5OLVlc/SGMFQ7VwH4efRWSnZhj9wBF++EraxOlBjZyIh1XtkEfD2w==" saltValue="P5QBPLHHK7Z6JFUpUmxTcg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108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8" t="s">
        <v>110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7" t="s">
        <v>111</v>
      </c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7" t="s">
        <v>112</v>
      </c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8" t="s">
        <v>113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6" t="s">
        <v>114</v>
      </c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7" t="s">
        <v>115</v>
      </c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 t="s">
        <v>116</v>
      </c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 t="s">
        <v>117</v>
      </c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7" t="s">
        <v>118</v>
      </c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8" t="s">
        <v>119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60"/>
      <c r="EO4" s="156" t="s">
        <v>120</v>
      </c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 t="s">
        <v>121</v>
      </c>
      <c r="FA4" s="156"/>
      <c r="FB4" s="156"/>
      <c r="FC4" s="156"/>
      <c r="FD4" s="156"/>
      <c r="FE4" s="156"/>
      <c r="FF4" s="156"/>
      <c r="FG4" s="156"/>
      <c r="FH4" s="156"/>
      <c r="FI4" s="156"/>
      <c r="FJ4" s="156"/>
    </row>
    <row r="5" spans="1:166" x14ac:dyDescent="0.15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146</v>
      </c>
      <c r="AU5" s="49" t="s">
        <v>157</v>
      </c>
      <c r="AV5" s="49" t="s">
        <v>158</v>
      </c>
      <c r="AW5" s="49" t="s">
        <v>149</v>
      </c>
      <c r="AX5" s="49" t="s">
        <v>159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146</v>
      </c>
      <c r="BF5" s="49" t="s">
        <v>147</v>
      </c>
      <c r="BG5" s="49" t="s">
        <v>148</v>
      </c>
      <c r="BH5" s="49" t="s">
        <v>149</v>
      </c>
      <c r="BI5" s="49" t="s">
        <v>150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146</v>
      </c>
      <c r="BQ5" s="49" t="s">
        <v>147</v>
      </c>
      <c r="BR5" s="49" t="s">
        <v>148</v>
      </c>
      <c r="BS5" s="49" t="s">
        <v>149</v>
      </c>
      <c r="BT5" s="49" t="s">
        <v>150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146</v>
      </c>
      <c r="CB5" s="49" t="s">
        <v>147</v>
      </c>
      <c r="CC5" s="49" t="s">
        <v>158</v>
      </c>
      <c r="CD5" s="49" t="s">
        <v>149</v>
      </c>
      <c r="CE5" s="49" t="s">
        <v>159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146</v>
      </c>
      <c r="CM5" s="49" t="s">
        <v>147</v>
      </c>
      <c r="CN5" s="49" t="s">
        <v>148</v>
      </c>
      <c r="CO5" s="49" t="s">
        <v>149</v>
      </c>
      <c r="CP5" s="49" t="s">
        <v>150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160</v>
      </c>
      <c r="CX5" s="49" t="s">
        <v>147</v>
      </c>
      <c r="CY5" s="49" t="s">
        <v>148</v>
      </c>
      <c r="CZ5" s="49" t="s">
        <v>149</v>
      </c>
      <c r="DA5" s="49" t="s">
        <v>150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160</v>
      </c>
      <c r="DI5" s="49" t="s">
        <v>157</v>
      </c>
      <c r="DJ5" s="49" t="s">
        <v>148</v>
      </c>
      <c r="DK5" s="49" t="s">
        <v>149</v>
      </c>
      <c r="DL5" s="49" t="s">
        <v>150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146</v>
      </c>
      <c r="DT5" s="49" t="s">
        <v>147</v>
      </c>
      <c r="DU5" s="49" t="s">
        <v>148</v>
      </c>
      <c r="DV5" s="49" t="s">
        <v>149</v>
      </c>
      <c r="DW5" s="49" t="s">
        <v>150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146</v>
      </c>
      <c r="EE5" s="49" t="s">
        <v>157</v>
      </c>
      <c r="EF5" s="49" t="s">
        <v>148</v>
      </c>
      <c r="EG5" s="49" t="s">
        <v>161</v>
      </c>
      <c r="EH5" s="49" t="s">
        <v>159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160</v>
      </c>
      <c r="EP5" s="49" t="s">
        <v>147</v>
      </c>
      <c r="EQ5" s="49" t="s">
        <v>148</v>
      </c>
      <c r="ER5" s="49" t="s">
        <v>149</v>
      </c>
      <c r="ES5" s="49" t="s">
        <v>150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162</v>
      </c>
      <c r="EZ5" s="49" t="s">
        <v>146</v>
      </c>
      <c r="FA5" s="49" t="s">
        <v>157</v>
      </c>
      <c r="FB5" s="49" t="s">
        <v>158</v>
      </c>
      <c r="FC5" s="49" t="s">
        <v>161</v>
      </c>
      <c r="FD5" s="49" t="s">
        <v>150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 x14ac:dyDescent="0.15">
      <c r="A6" s="35" t="s">
        <v>163</v>
      </c>
      <c r="B6" s="50">
        <f>B8</f>
        <v>2022</v>
      </c>
      <c r="C6" s="50">
        <f t="shared" ref="C6:M6" si="2">C8</f>
        <v>150002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14</v>
      </c>
      <c r="H6" s="153" t="str">
        <f>IF(H8&lt;&gt;I8,H8,"")&amp;IF(I8&lt;&gt;J8,I8,"")&amp;"　"&amp;J8</f>
        <v>新潟県　新発田病院</v>
      </c>
      <c r="I6" s="154"/>
      <c r="J6" s="155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400床以上～500床未満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24</v>
      </c>
      <c r="R6" s="50" t="str">
        <f t="shared" si="3"/>
        <v>対象</v>
      </c>
      <c r="S6" s="50" t="str">
        <f t="shared" si="3"/>
        <v>透 I 未 訓 ガ</v>
      </c>
      <c r="T6" s="50" t="str">
        <f t="shared" si="3"/>
        <v>救 臨 が 感 災 地 輪</v>
      </c>
      <c r="U6" s="51">
        <f>U8</f>
        <v>2163908</v>
      </c>
      <c r="V6" s="51">
        <f>V8</f>
        <v>40233</v>
      </c>
      <c r="W6" s="50" t="str">
        <f>W8</f>
        <v>-</v>
      </c>
      <c r="X6" s="50" t="str">
        <f t="shared" ref="X6" si="4">X8</f>
        <v>第２種該当</v>
      </c>
      <c r="Y6" s="50" t="str">
        <f t="shared" si="3"/>
        <v>７：１</v>
      </c>
      <c r="Z6" s="51">
        <f t="shared" si="3"/>
        <v>429</v>
      </c>
      <c r="AA6" s="51" t="str">
        <f t="shared" si="3"/>
        <v>-</v>
      </c>
      <c r="AB6" s="51" t="str">
        <f t="shared" si="3"/>
        <v>-</v>
      </c>
      <c r="AC6" s="51">
        <f t="shared" si="3"/>
        <v>45</v>
      </c>
      <c r="AD6" s="51">
        <f t="shared" si="3"/>
        <v>4</v>
      </c>
      <c r="AE6" s="51">
        <f t="shared" si="3"/>
        <v>478</v>
      </c>
      <c r="AF6" s="51">
        <f t="shared" si="3"/>
        <v>419</v>
      </c>
      <c r="AG6" s="51" t="str">
        <f t="shared" si="3"/>
        <v>-</v>
      </c>
      <c r="AH6" s="51">
        <f t="shared" si="3"/>
        <v>419</v>
      </c>
      <c r="AI6" s="52">
        <f>IF(AI8="-",NA(),AI8)</f>
        <v>99</v>
      </c>
      <c r="AJ6" s="52">
        <f t="shared" ref="AJ6:AR6" si="5">IF(AJ8="-",NA(),AJ8)</f>
        <v>99.5</v>
      </c>
      <c r="AK6" s="52">
        <f t="shared" si="5"/>
        <v>105.1</v>
      </c>
      <c r="AL6" s="52">
        <f t="shared" si="5"/>
        <v>106.2</v>
      </c>
      <c r="AM6" s="52">
        <f t="shared" si="5"/>
        <v>102.8</v>
      </c>
      <c r="AN6" s="52">
        <f t="shared" si="5"/>
        <v>99</v>
      </c>
      <c r="AO6" s="52">
        <f t="shared" si="5"/>
        <v>99</v>
      </c>
      <c r="AP6" s="52">
        <f t="shared" si="5"/>
        <v>103.9</v>
      </c>
      <c r="AQ6" s="52">
        <f t="shared" si="5"/>
        <v>106.6</v>
      </c>
      <c r="AR6" s="52">
        <f t="shared" si="5"/>
        <v>103.5</v>
      </c>
      <c r="AS6" s="52" t="str">
        <f>IF(AS8="-","【-】","【"&amp;SUBSTITUTE(TEXT(AS8,"#,##0.0"),"-","△")&amp;"】")</f>
        <v>【103.5】</v>
      </c>
      <c r="AT6" s="52">
        <f>IF(AT8="-",NA(),AT8)</f>
        <v>86.6</v>
      </c>
      <c r="AU6" s="52">
        <f t="shared" ref="AU6:BC6" si="6">IF(AU8="-",NA(),AU8)</f>
        <v>86.6</v>
      </c>
      <c r="AV6" s="52">
        <f t="shared" si="6"/>
        <v>85.7</v>
      </c>
      <c r="AW6" s="52">
        <f t="shared" si="6"/>
        <v>89.1</v>
      </c>
      <c r="AX6" s="52">
        <f t="shared" si="6"/>
        <v>88.2</v>
      </c>
      <c r="AY6" s="52">
        <f t="shared" si="6"/>
        <v>92.3</v>
      </c>
      <c r="AZ6" s="52">
        <f t="shared" si="6"/>
        <v>92.4</v>
      </c>
      <c r="BA6" s="52">
        <f t="shared" si="6"/>
        <v>87.5</v>
      </c>
      <c r="BB6" s="52">
        <f t="shared" si="6"/>
        <v>89.4</v>
      </c>
      <c r="BC6" s="52">
        <f t="shared" si="6"/>
        <v>88.9</v>
      </c>
      <c r="BD6" s="52" t="str">
        <f>IF(BD8="-","【-】","【"&amp;SUBSTITUTE(TEXT(BD8,"#,##0.0"),"-","△")&amp;"】")</f>
        <v>【86.4】</v>
      </c>
      <c r="BE6" s="52">
        <f>IF(BE8="-",NA(),BE8)</f>
        <v>84</v>
      </c>
      <c r="BF6" s="52">
        <f t="shared" ref="BF6:BN6" si="7">IF(BF8="-",NA(),BF8)</f>
        <v>83.9</v>
      </c>
      <c r="BG6" s="52">
        <f t="shared" si="7"/>
        <v>83.4</v>
      </c>
      <c r="BH6" s="52">
        <f t="shared" si="7"/>
        <v>87</v>
      </c>
      <c r="BI6" s="52">
        <f t="shared" si="7"/>
        <v>86.7</v>
      </c>
      <c r="BJ6" s="52">
        <f t="shared" si="7"/>
        <v>89.7</v>
      </c>
      <c r="BK6" s="52">
        <f t="shared" si="7"/>
        <v>89.9</v>
      </c>
      <c r="BL6" s="52">
        <f t="shared" si="7"/>
        <v>84.9</v>
      </c>
      <c r="BM6" s="52">
        <f t="shared" si="7"/>
        <v>86.9</v>
      </c>
      <c r="BN6" s="52">
        <f t="shared" si="7"/>
        <v>86.4</v>
      </c>
      <c r="BO6" s="52" t="str">
        <f>IF(BO8="-","【-】","【"&amp;SUBSTITUTE(TEXT(BO8,"#,##0.0"),"-","△")&amp;"】")</f>
        <v>【83.7】</v>
      </c>
      <c r="BP6" s="52">
        <f>IF(BP8="-",NA(),BP8)</f>
        <v>85.8</v>
      </c>
      <c r="BQ6" s="52">
        <f t="shared" ref="BQ6:BY6" si="8">IF(BQ8="-",NA(),BQ8)</f>
        <v>83.1</v>
      </c>
      <c r="BR6" s="52">
        <f t="shared" si="8"/>
        <v>77</v>
      </c>
      <c r="BS6" s="52">
        <f t="shared" si="8"/>
        <v>79.2</v>
      </c>
      <c r="BT6" s="52">
        <f t="shared" si="8"/>
        <v>79.7</v>
      </c>
      <c r="BU6" s="52">
        <f t="shared" si="8"/>
        <v>77.599999999999994</v>
      </c>
      <c r="BV6" s="52">
        <f t="shared" si="8"/>
        <v>77</v>
      </c>
      <c r="BW6" s="52">
        <f t="shared" si="8"/>
        <v>68.400000000000006</v>
      </c>
      <c r="BX6" s="52">
        <f t="shared" si="8"/>
        <v>68.2</v>
      </c>
      <c r="BY6" s="52">
        <f t="shared" si="8"/>
        <v>68.400000000000006</v>
      </c>
      <c r="BZ6" s="52" t="str">
        <f>IF(BZ8="-","【-】","【"&amp;SUBSTITUTE(TEXT(BZ8,"#,##0.0"),"-","△")&amp;"】")</f>
        <v>【66.8】</v>
      </c>
      <c r="CA6" s="53">
        <f>IF(CA8="-",NA(),CA8)</f>
        <v>58464</v>
      </c>
      <c r="CB6" s="53">
        <f t="shared" ref="CB6:CJ6" si="9">IF(CB8="-",NA(),CB8)</f>
        <v>60450</v>
      </c>
      <c r="CC6" s="53">
        <f t="shared" si="9"/>
        <v>64690</v>
      </c>
      <c r="CD6" s="53">
        <f t="shared" si="9"/>
        <v>67895</v>
      </c>
      <c r="CE6" s="53">
        <f t="shared" si="9"/>
        <v>70907</v>
      </c>
      <c r="CF6" s="53">
        <f t="shared" si="9"/>
        <v>59108</v>
      </c>
      <c r="CG6" s="53">
        <f t="shared" si="9"/>
        <v>60271</v>
      </c>
      <c r="CH6" s="53">
        <f t="shared" si="9"/>
        <v>63766</v>
      </c>
      <c r="CI6" s="53">
        <f t="shared" si="9"/>
        <v>66386</v>
      </c>
      <c r="CJ6" s="53">
        <f t="shared" si="9"/>
        <v>69418</v>
      </c>
      <c r="CK6" s="52" t="str">
        <f>IF(CK8="-","【-】","【"&amp;SUBSTITUTE(TEXT(CK8,"#,##0"),"-","△")&amp;"】")</f>
        <v>【61,837】</v>
      </c>
      <c r="CL6" s="53">
        <f>IF(CL8="-",NA(),CL8)</f>
        <v>17572</v>
      </c>
      <c r="CM6" s="53">
        <f t="shared" ref="CM6:CU6" si="10">IF(CM8="-",NA(),CM8)</f>
        <v>19492</v>
      </c>
      <c r="CN6" s="53">
        <f t="shared" si="10"/>
        <v>19880</v>
      </c>
      <c r="CO6" s="53">
        <f t="shared" si="10"/>
        <v>20401</v>
      </c>
      <c r="CP6" s="53">
        <f t="shared" si="10"/>
        <v>21707</v>
      </c>
      <c r="CQ6" s="53">
        <f t="shared" si="10"/>
        <v>15887</v>
      </c>
      <c r="CR6" s="53">
        <f t="shared" si="10"/>
        <v>16979</v>
      </c>
      <c r="CS6" s="53">
        <f t="shared" si="10"/>
        <v>18423</v>
      </c>
      <c r="CT6" s="53">
        <f t="shared" si="10"/>
        <v>19190</v>
      </c>
      <c r="CU6" s="53">
        <f t="shared" si="10"/>
        <v>19216</v>
      </c>
      <c r="CV6" s="52" t="str">
        <f>IF(CV8="-","【-】","【"&amp;SUBSTITUTE(TEXT(CV8,"#,##0"),"-","△")&amp;"】")</f>
        <v>【17,600】</v>
      </c>
      <c r="CW6" s="52">
        <f>IF(CW8="-",NA(),CW8)</f>
        <v>58.8</v>
      </c>
      <c r="CX6" s="52">
        <f t="shared" ref="CX6:DF6" si="11">IF(CX8="-",NA(),CX8)</f>
        <v>57</v>
      </c>
      <c r="CY6" s="52">
        <f t="shared" si="11"/>
        <v>60.1</v>
      </c>
      <c r="CZ6" s="52">
        <f t="shared" si="11"/>
        <v>55.7</v>
      </c>
      <c r="DA6" s="52">
        <f t="shared" si="11"/>
        <v>54.8</v>
      </c>
      <c r="DB6" s="52">
        <f t="shared" si="11"/>
        <v>53</v>
      </c>
      <c r="DC6" s="52">
        <f t="shared" si="11"/>
        <v>53</v>
      </c>
      <c r="DD6" s="52">
        <f t="shared" si="11"/>
        <v>56.7</v>
      </c>
      <c r="DE6" s="52">
        <f t="shared" si="11"/>
        <v>54.2</v>
      </c>
      <c r="DF6" s="52">
        <f t="shared" si="11"/>
        <v>53.9</v>
      </c>
      <c r="DG6" s="52" t="str">
        <f>IF(DG8="-","【-】","【"&amp;SUBSTITUTE(TEXT(DG8,"#,##0.0"),"-","△")&amp;"】")</f>
        <v>【55.6】</v>
      </c>
      <c r="DH6" s="52">
        <f>IF(DH8="-",NA(),DH8)</f>
        <v>30.8</v>
      </c>
      <c r="DI6" s="52">
        <f t="shared" ref="DI6:DQ6" si="12">IF(DI8="-",NA(),DI8)</f>
        <v>33.1</v>
      </c>
      <c r="DJ6" s="52">
        <f t="shared" si="12"/>
        <v>33.4</v>
      </c>
      <c r="DK6" s="52">
        <f t="shared" si="12"/>
        <v>34.6</v>
      </c>
      <c r="DL6" s="52">
        <f t="shared" si="12"/>
        <v>35.4</v>
      </c>
      <c r="DM6" s="52">
        <f t="shared" si="12"/>
        <v>25.8</v>
      </c>
      <c r="DN6" s="52">
        <f t="shared" si="12"/>
        <v>26.4</v>
      </c>
      <c r="DO6" s="52">
        <f t="shared" si="12"/>
        <v>26.2</v>
      </c>
      <c r="DP6" s="52">
        <f t="shared" si="12"/>
        <v>26.3</v>
      </c>
      <c r="DQ6" s="52">
        <f t="shared" si="12"/>
        <v>26.3</v>
      </c>
      <c r="DR6" s="52" t="str">
        <f>IF(DR8="-","【-】","【"&amp;SUBSTITUTE(TEXT(DR8,"#,##0.0"),"-","△")&amp;"】")</f>
        <v>【25.1】</v>
      </c>
      <c r="DS6" s="52">
        <f>IF(DS8="-",NA(),DS8)</f>
        <v>7.9</v>
      </c>
      <c r="DT6" s="52">
        <f t="shared" ref="DT6:EB6" si="13">IF(DT8="-",NA(),DT8)</f>
        <v>8.1</v>
      </c>
      <c r="DU6" s="52">
        <f t="shared" si="13"/>
        <v>2.1</v>
      </c>
      <c r="DV6" s="52">
        <f t="shared" si="13"/>
        <v>0</v>
      </c>
      <c r="DW6" s="52">
        <f t="shared" si="13"/>
        <v>0</v>
      </c>
      <c r="DX6" s="52">
        <f t="shared" si="13"/>
        <v>40.4</v>
      </c>
      <c r="DY6" s="52">
        <f t="shared" si="13"/>
        <v>40.1</v>
      </c>
      <c r="DZ6" s="52">
        <f t="shared" si="13"/>
        <v>40.799999999999997</v>
      </c>
      <c r="EA6" s="52">
        <f t="shared" si="13"/>
        <v>40.4</v>
      </c>
      <c r="EB6" s="52">
        <f t="shared" si="13"/>
        <v>33.799999999999997</v>
      </c>
      <c r="EC6" s="52" t="str">
        <f>IF(EC8="-","【-】","【"&amp;SUBSTITUTE(TEXT(EC8,"#,##0.0"),"-","△")&amp;"】")</f>
        <v>【63.0】</v>
      </c>
      <c r="ED6" s="52">
        <f>IF(ED8="-",NA(),ED8)</f>
        <v>54</v>
      </c>
      <c r="EE6" s="52">
        <f t="shared" ref="EE6:EM6" si="14">IF(EE8="-",NA(),EE8)</f>
        <v>57.6</v>
      </c>
      <c r="EF6" s="52">
        <f t="shared" si="14"/>
        <v>60.8</v>
      </c>
      <c r="EG6" s="52">
        <f t="shared" si="14"/>
        <v>59.5</v>
      </c>
      <c r="EH6" s="52">
        <f t="shared" si="14"/>
        <v>62.9</v>
      </c>
      <c r="EI6" s="52">
        <f t="shared" si="14"/>
        <v>53.7</v>
      </c>
      <c r="EJ6" s="52">
        <f t="shared" si="14"/>
        <v>56.4</v>
      </c>
      <c r="EK6" s="52">
        <f t="shared" si="14"/>
        <v>56.8</v>
      </c>
      <c r="EL6" s="52">
        <f t="shared" si="14"/>
        <v>58.5</v>
      </c>
      <c r="EM6" s="52">
        <f t="shared" si="14"/>
        <v>57.4</v>
      </c>
      <c r="EN6" s="52" t="str">
        <f>IF(EN8="-","【-】","【"&amp;SUBSTITUTE(TEXT(EN8,"#,##0.0"),"-","△")&amp;"】")</f>
        <v>【56.4】</v>
      </c>
      <c r="EO6" s="52">
        <f>IF(EO8="-",NA(),EO8)</f>
        <v>73.599999999999994</v>
      </c>
      <c r="EP6" s="52">
        <f t="shared" ref="EP6:EX6" si="15">IF(EP8="-",NA(),EP8)</f>
        <v>76.7</v>
      </c>
      <c r="EQ6" s="52">
        <f t="shared" si="15"/>
        <v>77.8</v>
      </c>
      <c r="ER6" s="52">
        <f t="shared" si="15"/>
        <v>63.7</v>
      </c>
      <c r="ES6" s="52">
        <f t="shared" si="15"/>
        <v>66.3</v>
      </c>
      <c r="ET6" s="52">
        <f t="shared" si="15"/>
        <v>69.3</v>
      </c>
      <c r="EU6" s="52">
        <f t="shared" si="15"/>
        <v>71.099999999999994</v>
      </c>
      <c r="EV6" s="52">
        <f t="shared" si="15"/>
        <v>69.8</v>
      </c>
      <c r="EW6" s="52">
        <f t="shared" si="15"/>
        <v>69.7</v>
      </c>
      <c r="EX6" s="52">
        <f t="shared" si="15"/>
        <v>68.8</v>
      </c>
      <c r="EY6" s="52" t="str">
        <f>IF(EY8="-","【-】","【"&amp;SUBSTITUTE(TEXT(EY8,"#,##0.0"),"-","△")&amp;"】")</f>
        <v>【70.7】</v>
      </c>
      <c r="EZ6" s="53">
        <f>IF(EZ8="-",NA(),EZ8)</f>
        <v>53112412</v>
      </c>
      <c r="FA6" s="53">
        <f t="shared" ref="FA6:FI6" si="16">IF(FA8="-",NA(),FA8)</f>
        <v>53283280</v>
      </c>
      <c r="FB6" s="53">
        <f t="shared" si="16"/>
        <v>53841906</v>
      </c>
      <c r="FC6" s="53">
        <f t="shared" si="16"/>
        <v>54735649</v>
      </c>
      <c r="FD6" s="53">
        <f t="shared" si="16"/>
        <v>54493195</v>
      </c>
      <c r="FE6" s="53">
        <f t="shared" si="16"/>
        <v>47442477</v>
      </c>
      <c r="FF6" s="53">
        <f t="shared" si="16"/>
        <v>48164556</v>
      </c>
      <c r="FG6" s="53">
        <f t="shared" si="16"/>
        <v>49637382</v>
      </c>
      <c r="FH6" s="53">
        <f t="shared" si="16"/>
        <v>50098024</v>
      </c>
      <c r="FI6" s="53">
        <f t="shared" si="16"/>
        <v>50586262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164</v>
      </c>
      <c r="B7" s="50">
        <f t="shared" ref="B7:AH7" si="17">B8</f>
        <v>2022</v>
      </c>
      <c r="C7" s="50">
        <f t="shared" si="17"/>
        <v>150002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14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400床以上～500床未満</v>
      </c>
      <c r="O7" s="50" t="str">
        <f>O8</f>
        <v>自治体職員</v>
      </c>
      <c r="P7" s="50" t="str">
        <f>P8</f>
        <v>直営</v>
      </c>
      <c r="Q7" s="51">
        <f t="shared" si="17"/>
        <v>24</v>
      </c>
      <c r="R7" s="50" t="str">
        <f t="shared" si="17"/>
        <v>対象</v>
      </c>
      <c r="S7" s="50" t="str">
        <f t="shared" si="17"/>
        <v>透 I 未 訓 ガ</v>
      </c>
      <c r="T7" s="50" t="str">
        <f t="shared" si="17"/>
        <v>救 臨 が 感 災 地 輪</v>
      </c>
      <c r="U7" s="51">
        <f>U8</f>
        <v>2163908</v>
      </c>
      <c r="V7" s="51">
        <f>V8</f>
        <v>40233</v>
      </c>
      <c r="W7" s="50" t="str">
        <f>W8</f>
        <v>-</v>
      </c>
      <c r="X7" s="50" t="str">
        <f t="shared" si="17"/>
        <v>第２種該当</v>
      </c>
      <c r="Y7" s="50" t="str">
        <f t="shared" si="17"/>
        <v>７：１</v>
      </c>
      <c r="Z7" s="51">
        <f t="shared" si="17"/>
        <v>429</v>
      </c>
      <c r="AA7" s="51" t="str">
        <f t="shared" si="17"/>
        <v>-</v>
      </c>
      <c r="AB7" s="51" t="str">
        <f t="shared" si="17"/>
        <v>-</v>
      </c>
      <c r="AC7" s="51">
        <f t="shared" si="17"/>
        <v>45</v>
      </c>
      <c r="AD7" s="51">
        <f t="shared" si="17"/>
        <v>4</v>
      </c>
      <c r="AE7" s="51">
        <f t="shared" si="17"/>
        <v>478</v>
      </c>
      <c r="AF7" s="51">
        <f t="shared" si="17"/>
        <v>419</v>
      </c>
      <c r="AG7" s="51" t="str">
        <f t="shared" si="17"/>
        <v>-</v>
      </c>
      <c r="AH7" s="51">
        <f t="shared" si="17"/>
        <v>419</v>
      </c>
      <c r="AI7" s="52">
        <f>AI8</f>
        <v>99</v>
      </c>
      <c r="AJ7" s="52">
        <f t="shared" ref="AJ7:AR7" si="18">AJ8</f>
        <v>99.5</v>
      </c>
      <c r="AK7" s="52">
        <f t="shared" si="18"/>
        <v>105.1</v>
      </c>
      <c r="AL7" s="52">
        <f t="shared" si="18"/>
        <v>106.2</v>
      </c>
      <c r="AM7" s="52">
        <f t="shared" si="18"/>
        <v>102.8</v>
      </c>
      <c r="AN7" s="52">
        <f t="shared" si="18"/>
        <v>99</v>
      </c>
      <c r="AO7" s="52">
        <f t="shared" si="18"/>
        <v>99</v>
      </c>
      <c r="AP7" s="52">
        <f t="shared" si="18"/>
        <v>103.9</v>
      </c>
      <c r="AQ7" s="52">
        <f t="shared" si="18"/>
        <v>106.6</v>
      </c>
      <c r="AR7" s="52">
        <f t="shared" si="18"/>
        <v>103.5</v>
      </c>
      <c r="AS7" s="52"/>
      <c r="AT7" s="52">
        <f>AT8</f>
        <v>86.6</v>
      </c>
      <c r="AU7" s="52">
        <f t="shared" ref="AU7:BC7" si="19">AU8</f>
        <v>86.6</v>
      </c>
      <c r="AV7" s="52">
        <f t="shared" si="19"/>
        <v>85.7</v>
      </c>
      <c r="AW7" s="52">
        <f t="shared" si="19"/>
        <v>89.1</v>
      </c>
      <c r="AX7" s="52">
        <f t="shared" si="19"/>
        <v>88.2</v>
      </c>
      <c r="AY7" s="52">
        <f t="shared" si="19"/>
        <v>92.3</v>
      </c>
      <c r="AZ7" s="52">
        <f t="shared" si="19"/>
        <v>92.4</v>
      </c>
      <c r="BA7" s="52">
        <f t="shared" si="19"/>
        <v>87.5</v>
      </c>
      <c r="BB7" s="52">
        <f t="shared" si="19"/>
        <v>89.4</v>
      </c>
      <c r="BC7" s="52">
        <f t="shared" si="19"/>
        <v>88.9</v>
      </c>
      <c r="BD7" s="52"/>
      <c r="BE7" s="52">
        <f>BE8</f>
        <v>84</v>
      </c>
      <c r="BF7" s="52">
        <f t="shared" ref="BF7:BN7" si="20">BF8</f>
        <v>83.9</v>
      </c>
      <c r="BG7" s="52">
        <f t="shared" si="20"/>
        <v>83.4</v>
      </c>
      <c r="BH7" s="52">
        <f t="shared" si="20"/>
        <v>87</v>
      </c>
      <c r="BI7" s="52">
        <f t="shared" si="20"/>
        <v>86.7</v>
      </c>
      <c r="BJ7" s="52">
        <f t="shared" si="20"/>
        <v>89.7</v>
      </c>
      <c r="BK7" s="52">
        <f t="shared" si="20"/>
        <v>89.9</v>
      </c>
      <c r="BL7" s="52">
        <f t="shared" si="20"/>
        <v>84.9</v>
      </c>
      <c r="BM7" s="52">
        <f t="shared" si="20"/>
        <v>86.9</v>
      </c>
      <c r="BN7" s="52">
        <f t="shared" si="20"/>
        <v>86.4</v>
      </c>
      <c r="BO7" s="52"/>
      <c r="BP7" s="52">
        <f>BP8</f>
        <v>85.8</v>
      </c>
      <c r="BQ7" s="52">
        <f t="shared" ref="BQ7:BY7" si="21">BQ8</f>
        <v>83.1</v>
      </c>
      <c r="BR7" s="52">
        <f t="shared" si="21"/>
        <v>77</v>
      </c>
      <c r="BS7" s="52">
        <f t="shared" si="21"/>
        <v>79.2</v>
      </c>
      <c r="BT7" s="52">
        <f t="shared" si="21"/>
        <v>79.7</v>
      </c>
      <c r="BU7" s="52">
        <f t="shared" si="21"/>
        <v>77.599999999999994</v>
      </c>
      <c r="BV7" s="52">
        <f t="shared" si="21"/>
        <v>77</v>
      </c>
      <c r="BW7" s="52">
        <f t="shared" si="21"/>
        <v>68.400000000000006</v>
      </c>
      <c r="BX7" s="52">
        <f t="shared" si="21"/>
        <v>68.2</v>
      </c>
      <c r="BY7" s="52">
        <f t="shared" si="21"/>
        <v>68.400000000000006</v>
      </c>
      <c r="BZ7" s="52"/>
      <c r="CA7" s="53">
        <f>CA8</f>
        <v>58464</v>
      </c>
      <c r="CB7" s="53">
        <f t="shared" ref="CB7:CJ7" si="22">CB8</f>
        <v>60450</v>
      </c>
      <c r="CC7" s="53">
        <f t="shared" si="22"/>
        <v>64690</v>
      </c>
      <c r="CD7" s="53">
        <f t="shared" si="22"/>
        <v>67895</v>
      </c>
      <c r="CE7" s="53">
        <f t="shared" si="22"/>
        <v>70907</v>
      </c>
      <c r="CF7" s="53">
        <f t="shared" si="22"/>
        <v>59108</v>
      </c>
      <c r="CG7" s="53">
        <f t="shared" si="22"/>
        <v>60271</v>
      </c>
      <c r="CH7" s="53">
        <f t="shared" si="22"/>
        <v>63766</v>
      </c>
      <c r="CI7" s="53">
        <f t="shared" si="22"/>
        <v>66386</v>
      </c>
      <c r="CJ7" s="53">
        <f t="shared" si="22"/>
        <v>69418</v>
      </c>
      <c r="CK7" s="52"/>
      <c r="CL7" s="53">
        <f>CL8</f>
        <v>17572</v>
      </c>
      <c r="CM7" s="53">
        <f t="shared" ref="CM7:CU7" si="23">CM8</f>
        <v>19492</v>
      </c>
      <c r="CN7" s="53">
        <f t="shared" si="23"/>
        <v>19880</v>
      </c>
      <c r="CO7" s="53">
        <f t="shared" si="23"/>
        <v>20401</v>
      </c>
      <c r="CP7" s="53">
        <f t="shared" si="23"/>
        <v>21707</v>
      </c>
      <c r="CQ7" s="53">
        <f t="shared" si="23"/>
        <v>15887</v>
      </c>
      <c r="CR7" s="53">
        <f t="shared" si="23"/>
        <v>16979</v>
      </c>
      <c r="CS7" s="53">
        <f t="shared" si="23"/>
        <v>18423</v>
      </c>
      <c r="CT7" s="53">
        <f t="shared" si="23"/>
        <v>19190</v>
      </c>
      <c r="CU7" s="53">
        <f t="shared" si="23"/>
        <v>19216</v>
      </c>
      <c r="CV7" s="52"/>
      <c r="CW7" s="52">
        <f>CW8</f>
        <v>58.8</v>
      </c>
      <c r="CX7" s="52">
        <f t="shared" ref="CX7:DF7" si="24">CX8</f>
        <v>57</v>
      </c>
      <c r="CY7" s="52">
        <f t="shared" si="24"/>
        <v>60.1</v>
      </c>
      <c r="CZ7" s="52">
        <f t="shared" si="24"/>
        <v>55.7</v>
      </c>
      <c r="DA7" s="52">
        <f t="shared" si="24"/>
        <v>54.8</v>
      </c>
      <c r="DB7" s="52">
        <f t="shared" si="24"/>
        <v>53</v>
      </c>
      <c r="DC7" s="52">
        <f t="shared" si="24"/>
        <v>53</v>
      </c>
      <c r="DD7" s="52">
        <f t="shared" si="24"/>
        <v>56.7</v>
      </c>
      <c r="DE7" s="52">
        <f t="shared" si="24"/>
        <v>54.2</v>
      </c>
      <c r="DF7" s="52">
        <f t="shared" si="24"/>
        <v>53.9</v>
      </c>
      <c r="DG7" s="52"/>
      <c r="DH7" s="52">
        <f>DH8</f>
        <v>30.8</v>
      </c>
      <c r="DI7" s="52">
        <f t="shared" ref="DI7:DQ7" si="25">DI8</f>
        <v>33.1</v>
      </c>
      <c r="DJ7" s="52">
        <f t="shared" si="25"/>
        <v>33.4</v>
      </c>
      <c r="DK7" s="52">
        <f t="shared" si="25"/>
        <v>34.6</v>
      </c>
      <c r="DL7" s="52">
        <f t="shared" si="25"/>
        <v>35.4</v>
      </c>
      <c r="DM7" s="52">
        <f t="shared" si="25"/>
        <v>25.8</v>
      </c>
      <c r="DN7" s="52">
        <f t="shared" si="25"/>
        <v>26.4</v>
      </c>
      <c r="DO7" s="52">
        <f t="shared" si="25"/>
        <v>26.2</v>
      </c>
      <c r="DP7" s="52">
        <f t="shared" si="25"/>
        <v>26.3</v>
      </c>
      <c r="DQ7" s="52">
        <f t="shared" si="25"/>
        <v>26.3</v>
      </c>
      <c r="DR7" s="52"/>
      <c r="DS7" s="52">
        <f>DS8</f>
        <v>7.9</v>
      </c>
      <c r="DT7" s="52">
        <f t="shared" ref="DT7:EB7" si="26">DT8</f>
        <v>8.1</v>
      </c>
      <c r="DU7" s="52">
        <f t="shared" si="26"/>
        <v>2.1</v>
      </c>
      <c r="DV7" s="52">
        <f t="shared" si="26"/>
        <v>0</v>
      </c>
      <c r="DW7" s="52">
        <f t="shared" si="26"/>
        <v>0</v>
      </c>
      <c r="DX7" s="52">
        <f t="shared" si="26"/>
        <v>40.4</v>
      </c>
      <c r="DY7" s="52">
        <f t="shared" si="26"/>
        <v>40.1</v>
      </c>
      <c r="DZ7" s="52">
        <f t="shared" si="26"/>
        <v>40.799999999999997</v>
      </c>
      <c r="EA7" s="52">
        <f t="shared" si="26"/>
        <v>40.4</v>
      </c>
      <c r="EB7" s="52">
        <f t="shared" si="26"/>
        <v>33.799999999999997</v>
      </c>
      <c r="EC7" s="52"/>
      <c r="ED7" s="52">
        <f>ED8</f>
        <v>54</v>
      </c>
      <c r="EE7" s="52">
        <f t="shared" ref="EE7:EM7" si="27">EE8</f>
        <v>57.6</v>
      </c>
      <c r="EF7" s="52">
        <f t="shared" si="27"/>
        <v>60.8</v>
      </c>
      <c r="EG7" s="52">
        <f t="shared" si="27"/>
        <v>59.5</v>
      </c>
      <c r="EH7" s="52">
        <f t="shared" si="27"/>
        <v>62.9</v>
      </c>
      <c r="EI7" s="52">
        <f t="shared" si="27"/>
        <v>53.7</v>
      </c>
      <c r="EJ7" s="52">
        <f t="shared" si="27"/>
        <v>56.4</v>
      </c>
      <c r="EK7" s="52">
        <f t="shared" si="27"/>
        <v>56.8</v>
      </c>
      <c r="EL7" s="52">
        <f t="shared" si="27"/>
        <v>58.5</v>
      </c>
      <c r="EM7" s="52">
        <f t="shared" si="27"/>
        <v>57.4</v>
      </c>
      <c r="EN7" s="52"/>
      <c r="EO7" s="52">
        <f>EO8</f>
        <v>73.599999999999994</v>
      </c>
      <c r="EP7" s="52">
        <f t="shared" ref="EP7:EX7" si="28">EP8</f>
        <v>76.7</v>
      </c>
      <c r="EQ7" s="52">
        <f t="shared" si="28"/>
        <v>77.8</v>
      </c>
      <c r="ER7" s="52">
        <f t="shared" si="28"/>
        <v>63.7</v>
      </c>
      <c r="ES7" s="52">
        <f t="shared" si="28"/>
        <v>66.3</v>
      </c>
      <c r="ET7" s="52">
        <f t="shared" si="28"/>
        <v>69.3</v>
      </c>
      <c r="EU7" s="52">
        <f t="shared" si="28"/>
        <v>71.099999999999994</v>
      </c>
      <c r="EV7" s="52">
        <f t="shared" si="28"/>
        <v>69.8</v>
      </c>
      <c r="EW7" s="52">
        <f t="shared" si="28"/>
        <v>69.7</v>
      </c>
      <c r="EX7" s="52">
        <f t="shared" si="28"/>
        <v>68.8</v>
      </c>
      <c r="EY7" s="52"/>
      <c r="EZ7" s="53">
        <f>EZ8</f>
        <v>53112412</v>
      </c>
      <c r="FA7" s="53">
        <f t="shared" ref="FA7:FI7" si="29">FA8</f>
        <v>53283280</v>
      </c>
      <c r="FB7" s="53">
        <f t="shared" si="29"/>
        <v>53841906</v>
      </c>
      <c r="FC7" s="53">
        <f t="shared" si="29"/>
        <v>54735649</v>
      </c>
      <c r="FD7" s="53">
        <f t="shared" si="29"/>
        <v>54493195</v>
      </c>
      <c r="FE7" s="53">
        <f t="shared" si="29"/>
        <v>47442477</v>
      </c>
      <c r="FF7" s="53">
        <f t="shared" si="29"/>
        <v>48164556</v>
      </c>
      <c r="FG7" s="53">
        <f t="shared" si="29"/>
        <v>49637382</v>
      </c>
      <c r="FH7" s="53">
        <f t="shared" si="29"/>
        <v>50098024</v>
      </c>
      <c r="FI7" s="53">
        <f t="shared" si="29"/>
        <v>50586262</v>
      </c>
      <c r="FJ7" s="53"/>
    </row>
    <row r="8" spans="1:166" s="54" customFormat="1" x14ac:dyDescent="0.15">
      <c r="A8" s="35"/>
      <c r="B8" s="55">
        <v>2022</v>
      </c>
      <c r="C8" s="55">
        <v>150002</v>
      </c>
      <c r="D8" s="55">
        <v>46</v>
      </c>
      <c r="E8" s="55">
        <v>6</v>
      </c>
      <c r="F8" s="55">
        <v>0</v>
      </c>
      <c r="G8" s="55">
        <v>14</v>
      </c>
      <c r="H8" s="55" t="s">
        <v>165</v>
      </c>
      <c r="I8" s="55" t="s">
        <v>165</v>
      </c>
      <c r="J8" s="55" t="s">
        <v>166</v>
      </c>
      <c r="K8" s="55" t="s">
        <v>167</v>
      </c>
      <c r="L8" s="55" t="s">
        <v>168</v>
      </c>
      <c r="M8" s="55" t="s">
        <v>169</v>
      </c>
      <c r="N8" s="55" t="s">
        <v>170</v>
      </c>
      <c r="O8" s="55" t="s">
        <v>171</v>
      </c>
      <c r="P8" s="55" t="s">
        <v>172</v>
      </c>
      <c r="Q8" s="56">
        <v>24</v>
      </c>
      <c r="R8" s="55" t="s">
        <v>173</v>
      </c>
      <c r="S8" s="55" t="s">
        <v>174</v>
      </c>
      <c r="T8" s="55" t="s">
        <v>175</v>
      </c>
      <c r="U8" s="56">
        <v>2163908</v>
      </c>
      <c r="V8" s="56">
        <v>40233</v>
      </c>
      <c r="W8" s="55" t="s">
        <v>40</v>
      </c>
      <c r="X8" s="55" t="s">
        <v>176</v>
      </c>
      <c r="Y8" s="57" t="s">
        <v>177</v>
      </c>
      <c r="Z8" s="56">
        <v>429</v>
      </c>
      <c r="AA8" s="56" t="s">
        <v>40</v>
      </c>
      <c r="AB8" s="56" t="s">
        <v>40</v>
      </c>
      <c r="AC8" s="56">
        <v>45</v>
      </c>
      <c r="AD8" s="56">
        <v>4</v>
      </c>
      <c r="AE8" s="56">
        <v>478</v>
      </c>
      <c r="AF8" s="56">
        <v>419</v>
      </c>
      <c r="AG8" s="56" t="s">
        <v>40</v>
      </c>
      <c r="AH8" s="56">
        <v>419</v>
      </c>
      <c r="AI8" s="58">
        <v>99</v>
      </c>
      <c r="AJ8" s="58">
        <v>99.5</v>
      </c>
      <c r="AK8" s="58">
        <v>105.1</v>
      </c>
      <c r="AL8" s="58">
        <v>106.2</v>
      </c>
      <c r="AM8" s="58">
        <v>102.8</v>
      </c>
      <c r="AN8" s="58">
        <v>99</v>
      </c>
      <c r="AO8" s="58">
        <v>99</v>
      </c>
      <c r="AP8" s="58">
        <v>103.9</v>
      </c>
      <c r="AQ8" s="58">
        <v>106.6</v>
      </c>
      <c r="AR8" s="58">
        <v>103.5</v>
      </c>
      <c r="AS8" s="58">
        <v>103.5</v>
      </c>
      <c r="AT8" s="58">
        <v>86.6</v>
      </c>
      <c r="AU8" s="58">
        <v>86.6</v>
      </c>
      <c r="AV8" s="58">
        <v>85.7</v>
      </c>
      <c r="AW8" s="58">
        <v>89.1</v>
      </c>
      <c r="AX8" s="58">
        <v>88.2</v>
      </c>
      <c r="AY8" s="58">
        <v>92.3</v>
      </c>
      <c r="AZ8" s="58">
        <v>92.4</v>
      </c>
      <c r="BA8" s="58">
        <v>87.5</v>
      </c>
      <c r="BB8" s="58">
        <v>89.4</v>
      </c>
      <c r="BC8" s="58">
        <v>88.9</v>
      </c>
      <c r="BD8" s="58">
        <v>86.4</v>
      </c>
      <c r="BE8" s="59">
        <v>84</v>
      </c>
      <c r="BF8" s="59">
        <v>83.9</v>
      </c>
      <c r="BG8" s="59">
        <v>83.4</v>
      </c>
      <c r="BH8" s="59">
        <v>87</v>
      </c>
      <c r="BI8" s="59">
        <v>86.7</v>
      </c>
      <c r="BJ8" s="59">
        <v>89.7</v>
      </c>
      <c r="BK8" s="59">
        <v>89.9</v>
      </c>
      <c r="BL8" s="59">
        <v>84.9</v>
      </c>
      <c r="BM8" s="59">
        <v>86.9</v>
      </c>
      <c r="BN8" s="59">
        <v>86.4</v>
      </c>
      <c r="BO8" s="59">
        <v>83.7</v>
      </c>
      <c r="BP8" s="58">
        <v>85.8</v>
      </c>
      <c r="BQ8" s="58">
        <v>83.1</v>
      </c>
      <c r="BR8" s="58">
        <v>77</v>
      </c>
      <c r="BS8" s="58">
        <v>79.2</v>
      </c>
      <c r="BT8" s="58">
        <v>79.7</v>
      </c>
      <c r="BU8" s="58">
        <v>77.599999999999994</v>
      </c>
      <c r="BV8" s="58">
        <v>77</v>
      </c>
      <c r="BW8" s="58">
        <v>68.400000000000006</v>
      </c>
      <c r="BX8" s="58">
        <v>68.2</v>
      </c>
      <c r="BY8" s="58">
        <v>68.400000000000006</v>
      </c>
      <c r="BZ8" s="58">
        <v>66.8</v>
      </c>
      <c r="CA8" s="59">
        <v>58464</v>
      </c>
      <c r="CB8" s="59">
        <v>60450</v>
      </c>
      <c r="CC8" s="59">
        <v>64690</v>
      </c>
      <c r="CD8" s="59">
        <v>67895</v>
      </c>
      <c r="CE8" s="59">
        <v>70907</v>
      </c>
      <c r="CF8" s="59">
        <v>59108</v>
      </c>
      <c r="CG8" s="59">
        <v>60271</v>
      </c>
      <c r="CH8" s="59">
        <v>63766</v>
      </c>
      <c r="CI8" s="59">
        <v>66386</v>
      </c>
      <c r="CJ8" s="59">
        <v>69418</v>
      </c>
      <c r="CK8" s="58">
        <v>61837</v>
      </c>
      <c r="CL8" s="59">
        <v>17572</v>
      </c>
      <c r="CM8" s="59">
        <v>19492</v>
      </c>
      <c r="CN8" s="59">
        <v>19880</v>
      </c>
      <c r="CO8" s="59">
        <v>20401</v>
      </c>
      <c r="CP8" s="59">
        <v>21707</v>
      </c>
      <c r="CQ8" s="59">
        <v>15887</v>
      </c>
      <c r="CR8" s="59">
        <v>16979</v>
      </c>
      <c r="CS8" s="59">
        <v>18423</v>
      </c>
      <c r="CT8" s="59">
        <v>19190</v>
      </c>
      <c r="CU8" s="59">
        <v>19216</v>
      </c>
      <c r="CV8" s="58">
        <v>17600</v>
      </c>
      <c r="CW8" s="59">
        <v>58.8</v>
      </c>
      <c r="CX8" s="59">
        <v>57</v>
      </c>
      <c r="CY8" s="59">
        <v>60.1</v>
      </c>
      <c r="CZ8" s="59">
        <v>55.7</v>
      </c>
      <c r="DA8" s="59">
        <v>54.8</v>
      </c>
      <c r="DB8" s="59">
        <v>53</v>
      </c>
      <c r="DC8" s="59">
        <v>53</v>
      </c>
      <c r="DD8" s="59">
        <v>56.7</v>
      </c>
      <c r="DE8" s="59">
        <v>54.2</v>
      </c>
      <c r="DF8" s="59">
        <v>53.9</v>
      </c>
      <c r="DG8" s="59">
        <v>55.6</v>
      </c>
      <c r="DH8" s="59">
        <v>30.8</v>
      </c>
      <c r="DI8" s="59">
        <v>33.1</v>
      </c>
      <c r="DJ8" s="59">
        <v>33.4</v>
      </c>
      <c r="DK8" s="59">
        <v>34.6</v>
      </c>
      <c r="DL8" s="59">
        <v>35.4</v>
      </c>
      <c r="DM8" s="59">
        <v>25.8</v>
      </c>
      <c r="DN8" s="59">
        <v>26.4</v>
      </c>
      <c r="DO8" s="59">
        <v>26.2</v>
      </c>
      <c r="DP8" s="59">
        <v>26.3</v>
      </c>
      <c r="DQ8" s="59">
        <v>26.3</v>
      </c>
      <c r="DR8" s="59">
        <v>25.1</v>
      </c>
      <c r="DS8" s="59">
        <v>7.9</v>
      </c>
      <c r="DT8" s="59">
        <v>8.1</v>
      </c>
      <c r="DU8" s="59">
        <v>2.1</v>
      </c>
      <c r="DV8" s="59">
        <v>0</v>
      </c>
      <c r="DW8" s="59">
        <v>0</v>
      </c>
      <c r="DX8" s="59">
        <v>40.4</v>
      </c>
      <c r="DY8" s="59">
        <v>40.1</v>
      </c>
      <c r="DZ8" s="59">
        <v>40.799999999999997</v>
      </c>
      <c r="EA8" s="59">
        <v>40.4</v>
      </c>
      <c r="EB8" s="59">
        <v>33.799999999999997</v>
      </c>
      <c r="EC8" s="59">
        <v>63</v>
      </c>
      <c r="ED8" s="58">
        <v>54</v>
      </c>
      <c r="EE8" s="58">
        <v>57.6</v>
      </c>
      <c r="EF8" s="58">
        <v>60.8</v>
      </c>
      <c r="EG8" s="58">
        <v>59.5</v>
      </c>
      <c r="EH8" s="58">
        <v>62.9</v>
      </c>
      <c r="EI8" s="58">
        <v>53.7</v>
      </c>
      <c r="EJ8" s="58">
        <v>56.4</v>
      </c>
      <c r="EK8" s="58">
        <v>56.8</v>
      </c>
      <c r="EL8" s="58">
        <v>58.5</v>
      </c>
      <c r="EM8" s="58">
        <v>57.4</v>
      </c>
      <c r="EN8" s="58">
        <v>56.4</v>
      </c>
      <c r="EO8" s="58">
        <v>73.599999999999994</v>
      </c>
      <c r="EP8" s="58">
        <v>76.7</v>
      </c>
      <c r="EQ8" s="58">
        <v>77.8</v>
      </c>
      <c r="ER8" s="58">
        <v>63.7</v>
      </c>
      <c r="ES8" s="58">
        <v>66.3</v>
      </c>
      <c r="ET8" s="58">
        <v>69.3</v>
      </c>
      <c r="EU8" s="58">
        <v>71.099999999999994</v>
      </c>
      <c r="EV8" s="58">
        <v>69.8</v>
      </c>
      <c r="EW8" s="58">
        <v>69.7</v>
      </c>
      <c r="EX8" s="58">
        <v>68.8</v>
      </c>
      <c r="EY8" s="58">
        <v>70.7</v>
      </c>
      <c r="EZ8" s="59">
        <v>53112412</v>
      </c>
      <c r="FA8" s="59">
        <v>53283280</v>
      </c>
      <c r="FB8" s="59">
        <v>53841906</v>
      </c>
      <c r="FC8" s="59">
        <v>54735649</v>
      </c>
      <c r="FD8" s="59">
        <v>54493195</v>
      </c>
      <c r="FE8" s="59">
        <v>47442477</v>
      </c>
      <c r="FF8" s="59">
        <v>48164556</v>
      </c>
      <c r="FG8" s="59">
        <v>49637382</v>
      </c>
      <c r="FH8" s="59">
        <v>50098024</v>
      </c>
      <c r="FI8" s="59">
        <v>50586262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178</v>
      </c>
      <c r="C10" s="62" t="s">
        <v>179</v>
      </c>
      <c r="D10" s="62" t="s">
        <v>180</v>
      </c>
      <c r="E10" s="62" t="s">
        <v>181</v>
      </c>
      <c r="F10" s="62" t="s">
        <v>182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2023-12-20T05:06:52Z</dcterms:created>
  <dcterms:modified xsi:type="dcterms:W3CDTF">2024-02-08T09:17:24Z</dcterms:modified>
  <cp:category/>
</cp:coreProperties>
</file>