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n980009\Desktop\"/>
    </mc:Choice>
  </mc:AlternateContent>
  <xr:revisionPtr revIDLastSave="0" documentId="13_ncr:1_{81149A11-DA8E-4BF4-A5E6-6BDFE963E467}" xr6:coauthVersionLast="36" xr6:coauthVersionMax="36" xr10:uidLastSave="{00000000-0000-0000-0000-000000000000}"/>
  <workbookProtection workbookAlgorithmName="SHA-512" workbookHashValue="5skeiqS0xi8VIBqsVbULn9R70QihS922BrMJzQ61lVsrkc073/aSv5UaL2Gicy3UitXyXrAE66/f0rMEziAnDg==" workbookSaltValue="i9H8Xm572JQeXk4M7Vkyq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EG12" i="4" s="1"/>
  <c r="W6" i="5"/>
  <c r="V6" i="5"/>
  <c r="U6" i="5"/>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LP8" i="4"/>
  <c r="JW8" i="4"/>
  <c r="ID8" i="4"/>
  <c r="FZ8" i="4"/>
  <c r="EG8" i="4"/>
  <c r="CN8" i="4"/>
  <c r="AU8" i="4"/>
  <c r="B8" i="4"/>
  <c r="B6" i="4"/>
  <c r="IZ32" i="4" l="1"/>
  <c r="FO78" i="4"/>
  <c r="FL54" i="4"/>
  <c r="FL32" i="4"/>
  <c r="BX78" i="4"/>
  <c r="BX32" i="4"/>
  <c r="BX54" i="4"/>
  <c r="MO78" i="4"/>
  <c r="MN54" i="4"/>
  <c r="MN32" i="4"/>
  <c r="JB78" i="4"/>
  <c r="IZ54" i="4"/>
  <c r="C11" i="5"/>
  <c r="D11" i="5"/>
  <c r="E11" i="5"/>
  <c r="B11" i="5"/>
  <c r="DG78" i="4" l="1"/>
  <c r="DD54" i="4"/>
  <c r="DD32" i="4"/>
  <c r="P54" i="4"/>
  <c r="P32" i="4"/>
  <c r="P78" i="4"/>
  <c r="KG78" i="4"/>
  <c r="KF54" i="4"/>
  <c r="KF32" i="4"/>
  <c r="GT78" i="4"/>
  <c r="GR54" i="4"/>
  <c r="GR32" i="4"/>
  <c r="LZ78" i="4"/>
  <c r="LY54" i="4"/>
  <c r="IM78" i="4"/>
  <c r="IK54" i="4"/>
  <c r="IK32" i="4"/>
  <c r="EZ78" i="4"/>
  <c r="EW54" i="4"/>
  <c r="EW32" i="4"/>
  <c r="BI78" i="4"/>
  <c r="BI54" i="4"/>
  <c r="BI32" i="4"/>
  <c r="LY32" i="4"/>
  <c r="AT54" i="4"/>
  <c r="LK78" i="4"/>
  <c r="LJ54" i="4"/>
  <c r="LJ32" i="4"/>
  <c r="HV54" i="4"/>
  <c r="HV32" i="4"/>
  <c r="HX78" i="4"/>
  <c r="EK78" i="4"/>
  <c r="EH54" i="4"/>
  <c r="EH32" i="4"/>
  <c r="AT78"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<sst xmlns="http://schemas.openxmlformats.org/spreadsheetml/2006/main" count="341" uniqueCount="188">
  <si>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</si>
  <si>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</si>
  <si>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</si>
  <si>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</si>
  <si>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</si>
  <si>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</si>
  <si>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</si>
  <si>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</si>
  <si>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</si>
  <si>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</si>
  <si>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</si>
  <si>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</si>
  <si>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</si>
  <si>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</si>
  <si>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</si>
  <si>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</si>
  <si>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</si>
  <si>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</si>
  <si>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</si>
  <si>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</si>
  <si>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</si>
  <si>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</si>
  <si>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</si>
  <si>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</si>
  <si>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</si>
  <si>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</si>
  <si>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</si>
  <si>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</si>
  <si>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</si>
  <si>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</si>
  <si>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</si>
  <si>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</si>
  <si>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</si>
  <si>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</si>
  <si>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</si>
  <si>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</si>
  <si>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</si>
  <si>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</si>
  <si>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</si>
  <si>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</si>
  <si>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</si>
  <si>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</si>
  <si>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</si>
  <si>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</si>
  <si>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</si>
  <si>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</si>
  <si>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</si>
  <si>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</si>
  <si>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</si>
  <si>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</si>
  <si>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</si>
  <si>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</si>
  <si>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</si>
  <si>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</si>
  <si>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</si>
  <si>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</si>
  <si>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</si>
  <si>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</si>
  <si>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</si>
  <si>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</si>
  <si>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</si>
  <si>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</si>
  <si>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</si>
  <si>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</si>
  <si>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</si>
  <si>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</si>
  <si>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</si>
  <si>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</si>
  <si>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</si>
  <si>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</si>
  <si>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</si>
  <si>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</si>
  <si>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</si>
  <si>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</si>
  <si>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</si>
  <si>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</si>
  <si>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</si>
  <si>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</si>
  <si>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</si>
  <si>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</si>
  <si>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</si>
  <si>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</si>
  <si>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</si>
  <si>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</si>
  <si>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</si>
  <si>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</si>
  <si>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</si>
  <si>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</si>
  <si>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</si>
  <si>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</si>
  <si>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</si>
  <si>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</si>
  <si>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</si>
  <si>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</si>
  <si>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</si>
  <si>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</si>
  <si>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</si>
  <si>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</si>
  <si>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</si>
  <si>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</si>
  <si>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</si>
  <si>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</si>
  <si>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</si>
  <si>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</si>
  <si>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</si>
  <si>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</si>
  <si>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</si>
  <si>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</si>
  <si>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</si>
  <si>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</si>
  <si>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</si>
  <si>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</si>
  <si>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</si>
  <si>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</si>
  <si>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</si>
  <si>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</si>
  <si>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</si>
  <si>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</si>
  <si>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</si>
  <si>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</si>
  <si>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</si>
  <si>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</si>
  <si>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</si>
  <si>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</si>
  <si>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</si>
  <si>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</si>
  <si>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</si>
  <si>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</si>
  <si>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</si>
  <si>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</si>
  <si>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</si>
  <si>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</si>
  <si>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</si>
  <si>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</si>
  <si>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</si>
  <si>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</si>
  <si>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</si>
  <si>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</si>
  <si>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</si>
  <si>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</si>
  <si>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</si>
  <si>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</si>
  <si>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</si>
  <si>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</si>
  <si>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</si>
  <si>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</si>
  <si>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</si>
  <si>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</si>
  <si>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</si>
  <si>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</si>
  <si>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</si>
  <si>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</si>
  <si>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</si>
  <si>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</si>
  <si>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</si>
  <si>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</si>
  <si>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</si>
  <si>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</si>
  <si>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</si>
  <si>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</si>
  <si>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</si>
  <si>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</si>
  <si>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</si>
  <si>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</si>
  <si>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</si>
  <si>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</si>
  <si>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</si>
  <si>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</si>
  <si>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魚沼基幹病院</t>
  </si>
  <si>
    <t>当然財務</t>
  </si>
  <si>
    <t>病院事業</t>
  </si>
  <si>
    <t>一般病院</t>
  </si>
  <si>
    <t>400床以上～500床未満</t>
  </si>
  <si>
    <t>非設置</t>
  </si>
  <si>
    <t>指定管理者(利用料金制)</t>
  </si>
  <si>
    <t>対象</t>
  </si>
  <si>
    <t>救 臨 感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</si>
  <si>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</si>
  <si>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</si>
  <si>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</si>
  <si>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</si>
  <si>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</si>
  <si>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</si>
  <si>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</si>
  <si>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魚沼基幹病院は、地域医療構想に沿って、高度急性期・急性期機能の集約や周辺医療機関との役割分担・機能分化を進めながら、持続的・安定的な経営の実現（黒字体質への転換）を目指し、更なる収益確保、費用の適正化を推進していく。</t>
    <phoneticPr fontId="5"/>
  </si>
  <si>
    <t>　魚沼基幹病院は救急・小児・周産期・精神などの不採算医療を担うとともに、高度急性期医療などの地域の中核的医療も担う。
　また、医師不足の地域において地域医療を志す若手医師を確保するため新潟大学地域医療教育センターを併設し、多くの医師を集積し、周辺病院に派遣する仕組みなどを構築して、地域全体の医療水準の向上、持続可能な医療提供体制の構築を目指すこととしている。</t>
    <phoneticPr fontId="5"/>
  </si>
  <si>
    <t>　魚沼基幹病院は平成27年6月に新設された病院であり、建物については老朽化の程度が比較的低い水準にある。
　一方、器械備品については、減価償却率が高い水準にあるが、これは開院時に整備した器械備品の更新投資の時期を迎えていることが要因である。令和５年度以降も、計画的に器械備品の更新を進めていく。</t>
    <phoneticPr fontId="5"/>
  </si>
  <si>
    <t>　地域包括ケア病棟から急性期一般病棟への転換や循環器内科の診療体制の拡充、新たな施設基準の取得等により、入院患者数が大きく増加し、入院１人１日当たり診療収益も大きく改善し、加えて、コロナ感染状況に応じた柔軟な病棟運営などにより、医業収益は過去最高益となり、医業収支比率も大きく改善した。
　また、３か年度連続で単年度収支黒字を達成した結果、累積欠損金比率も大きく改善した。
　上記の取組に加え、病棟拡大を進めた結果、入院患者数は増加したものの、分母となる稼働病床数が増加したため、相対的に病床利用率は一時低下したが、R４年度は対前年度比で改善した。
　職員給与費対医業収益比率は、緩やかに改善傾向にあるものの、平均値を大きく上回る状況にある。
　</t>
    <rPh sb="1" eb="5">
      <t>チイキホウカツ</t>
    </rPh>
    <rPh sb="7" eb="9">
      <t>ビョウトウ</t>
    </rPh>
    <rPh sb="11" eb="14">
      <t>キュウセイキ</t>
    </rPh>
    <rPh sb="14" eb="16">
      <t>イッパン</t>
    </rPh>
    <rPh sb="16" eb="18">
      <t>ビョウトウ</t>
    </rPh>
    <rPh sb="20" eb="22">
      <t>テンカン</t>
    </rPh>
    <rPh sb="23" eb="26">
      <t>ジュンカンキ</t>
    </rPh>
    <rPh sb="26" eb="28">
      <t>ナイカ</t>
    </rPh>
    <rPh sb="29" eb="33">
      <t>シンリョウタイセイ</t>
    </rPh>
    <rPh sb="34" eb="36">
      <t>カクジュウ</t>
    </rPh>
    <rPh sb="37" eb="38">
      <t>アラ</t>
    </rPh>
    <rPh sb="40" eb="42">
      <t>シセツ</t>
    </rPh>
    <rPh sb="42" eb="44">
      <t>キジュン</t>
    </rPh>
    <rPh sb="45" eb="47">
      <t>シュトク</t>
    </rPh>
    <rPh sb="47" eb="48">
      <t>トウ</t>
    </rPh>
    <rPh sb="52" eb="54">
      <t>ニュウイン</t>
    </rPh>
    <rPh sb="54" eb="57">
      <t>カンジャスウ</t>
    </rPh>
    <rPh sb="58" eb="59">
      <t>オオ</t>
    </rPh>
    <rPh sb="61" eb="63">
      <t>ゾウカ</t>
    </rPh>
    <rPh sb="70" eb="71">
      <t>ニチ</t>
    </rPh>
    <rPh sb="79" eb="80">
      <t>オオ</t>
    </rPh>
    <rPh sb="82" eb="84">
      <t>カイゼン</t>
    </rPh>
    <rPh sb="86" eb="87">
      <t>クワ</t>
    </rPh>
    <rPh sb="93" eb="95">
      <t>カンセン</t>
    </rPh>
    <rPh sb="95" eb="97">
      <t>ジョウキョウ</t>
    </rPh>
    <rPh sb="98" eb="99">
      <t>オウ</t>
    </rPh>
    <rPh sb="101" eb="103">
      <t>ジュウナン</t>
    </rPh>
    <rPh sb="104" eb="106">
      <t>ビョウトウ</t>
    </rPh>
    <rPh sb="106" eb="108">
      <t>ウンエイ</t>
    </rPh>
    <rPh sb="114" eb="116">
      <t>イギョウ</t>
    </rPh>
    <rPh sb="116" eb="118">
      <t>シュウエキ</t>
    </rPh>
    <rPh sb="119" eb="121">
      <t>カコ</t>
    </rPh>
    <rPh sb="121" eb="123">
      <t>サイコウ</t>
    </rPh>
    <rPh sb="123" eb="124">
      <t>エキ</t>
    </rPh>
    <rPh sb="128" eb="130">
      <t>イギョウ</t>
    </rPh>
    <rPh sb="130" eb="132">
      <t>シュウシ</t>
    </rPh>
    <rPh sb="132" eb="134">
      <t>ヒリツ</t>
    </rPh>
    <rPh sb="135" eb="136">
      <t>オオ</t>
    </rPh>
    <rPh sb="138" eb="140">
      <t>カイゼン</t>
    </rPh>
    <rPh sb="150" eb="151">
      <t>ネン</t>
    </rPh>
    <rPh sb="151" eb="152">
      <t>ド</t>
    </rPh>
    <rPh sb="152" eb="154">
      <t>レンゾク</t>
    </rPh>
    <rPh sb="155" eb="158">
      <t>タンネンド</t>
    </rPh>
    <rPh sb="158" eb="160">
      <t>シュウシ</t>
    </rPh>
    <rPh sb="160" eb="162">
      <t>クロジ</t>
    </rPh>
    <rPh sb="163" eb="165">
      <t>タッセイ</t>
    </rPh>
    <rPh sb="167" eb="169">
      <t>ケッカ</t>
    </rPh>
    <rPh sb="170" eb="172">
      <t>ルイセキ</t>
    </rPh>
    <rPh sb="172" eb="174">
      <t>ケッソン</t>
    </rPh>
    <rPh sb="174" eb="175">
      <t>キン</t>
    </rPh>
    <rPh sb="175" eb="177">
      <t>ヒリツ</t>
    </rPh>
    <rPh sb="178" eb="179">
      <t>オオ</t>
    </rPh>
    <rPh sb="181" eb="183">
      <t>カイゼン</t>
    </rPh>
    <rPh sb="188" eb="190">
      <t>ジョウキ</t>
    </rPh>
    <rPh sb="191" eb="193">
      <t>トリクミ</t>
    </rPh>
    <rPh sb="194" eb="195">
      <t>クワ</t>
    </rPh>
    <rPh sb="197" eb="199">
      <t>ビョウトウ</t>
    </rPh>
    <rPh sb="199" eb="201">
      <t>カクダイ</t>
    </rPh>
    <rPh sb="202" eb="203">
      <t>スス</t>
    </rPh>
    <rPh sb="205" eb="207">
      <t>ケッカ</t>
    </rPh>
    <rPh sb="208" eb="210">
      <t>ニュウイン</t>
    </rPh>
    <rPh sb="210" eb="213">
      <t>カンジャスウ</t>
    </rPh>
    <rPh sb="214" eb="216">
      <t>ゾウカ</t>
    </rPh>
    <rPh sb="222" eb="224">
      <t>ブンボ</t>
    </rPh>
    <rPh sb="227" eb="229">
      <t>カドウ</t>
    </rPh>
    <rPh sb="229" eb="231">
      <t>ビョウショウ</t>
    </rPh>
    <rPh sb="231" eb="232">
      <t>スウ</t>
    </rPh>
    <rPh sb="233" eb="235">
      <t>ゾウカ</t>
    </rPh>
    <rPh sb="240" eb="243">
      <t>ソウタイテキ</t>
    </rPh>
    <rPh sb="244" eb="246">
      <t>ビョウショウ</t>
    </rPh>
    <rPh sb="246" eb="248">
      <t>リヨウ</t>
    </rPh>
    <rPh sb="248" eb="249">
      <t>リツ</t>
    </rPh>
    <rPh sb="250" eb="252">
      <t>イチジ</t>
    </rPh>
    <rPh sb="252" eb="254">
      <t>テイカ</t>
    </rPh>
    <rPh sb="260" eb="262">
      <t>ネンド</t>
    </rPh>
    <rPh sb="263" eb="264">
      <t>タイ</t>
    </rPh>
    <rPh sb="264" eb="267">
      <t>ゼンネンド</t>
    </rPh>
    <rPh sb="267" eb="268">
      <t>ヒ</t>
    </rPh>
    <rPh sb="269" eb="271">
      <t>カイゼン</t>
    </rPh>
    <rPh sb="276" eb="278">
      <t>ショクイン</t>
    </rPh>
    <rPh sb="278" eb="280">
      <t>キュウヨ</t>
    </rPh>
    <rPh sb="280" eb="281">
      <t>ヒ</t>
    </rPh>
    <rPh sb="281" eb="282">
      <t>タイ</t>
    </rPh>
    <rPh sb="282" eb="284">
      <t>イギョウ</t>
    </rPh>
    <rPh sb="284" eb="286">
      <t>シュウエキ</t>
    </rPh>
    <rPh sb="286" eb="288">
      <t>ヒリツ</t>
    </rPh>
    <rPh sb="290" eb="291">
      <t>ユル</t>
    </rPh>
    <rPh sb="294" eb="296">
      <t>カイゼン</t>
    </rPh>
    <rPh sb="296" eb="298">
      <t>ケイコウ</t>
    </rPh>
    <rPh sb="305" eb="308">
      <t>ヘイキンチ</t>
    </rPh>
    <rPh sb="309" eb="310">
      <t>オオ</t>
    </rPh>
    <rPh sb="312" eb="314">
      <t>ウワマワ</t>
    </rPh>
    <rPh sb="315" eb="31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</si>
</sst>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80.7</c:v>
                </c:pt>
                <c:pt idx="1">
                  <c:v>80.900000000000006</c:v>
                </c:pt>
                <c:pt idx="2">
                  <c:v>71.8</c:v>
                </c:pt>
                <c:pt idx="3">
                  <c:v>64.599999999999994</c:v>
                </c:pt>
                <c:pt idx="4">
                  <c:v>69.900000000000006</c:v>
                </c:pt>
              </c:numCache>
            </c:numRef>
          </c:val>
          <c:extLst>
            <c:ext xmlns:c16="http://schemas.microsoft.com/office/drawing/2014/chart" uri="{C3380CC4-5D6E-409C-BE32-E72D297353CC}">
              <c16:uniqueId val="{00000000-719A-4214-A75E-41D56747E4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719A-4214-A75E-41D56747E4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12810</c:v>
                </c:pt>
                <c:pt idx="1">
                  <c:v>13531</c:v>
                </c:pt>
                <c:pt idx="2">
                  <c:v>14440</c:v>
                </c:pt>
                <c:pt idx="3">
                  <c:v>15241</c:v>
                </c:pt>
                <c:pt idx="4">
                  <c:v>14824</c:v>
                </c:pt>
              </c:numCache>
            </c:numRef>
          </c:val>
          <c:extLst>
            <c:ext xmlns:c16="http://schemas.microsoft.com/office/drawing/2014/chart" uri="{C3380CC4-5D6E-409C-BE32-E72D297353CC}">
              <c16:uniqueId val="{00000000-8D32-41BA-926A-E4157895F1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8D32-41BA-926A-E4157895F1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61112</c:v>
                </c:pt>
                <c:pt idx="1">
                  <c:v>59155</c:v>
                </c:pt>
                <c:pt idx="2">
                  <c:v>61290</c:v>
                </c:pt>
                <c:pt idx="3">
                  <c:v>62989</c:v>
                </c:pt>
                <c:pt idx="4">
                  <c:v>66511</c:v>
                </c:pt>
              </c:numCache>
            </c:numRef>
          </c:val>
          <c:extLst>
            <c:ext xmlns:c16="http://schemas.microsoft.com/office/drawing/2014/chart" uri="{C3380CC4-5D6E-409C-BE32-E72D297353CC}">
              <c16:uniqueId val="{00000000-FB80-4ECD-ADA4-D03A149841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FB80-4ECD-ADA4-D03A149841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40.799999999999997</c:v>
                </c:pt>
                <c:pt idx="1">
                  <c:v>38.299999999999997</c:v>
                </c:pt>
                <c:pt idx="2">
                  <c:v>40.700000000000003</c:v>
                </c:pt>
                <c:pt idx="3">
                  <c:v>31.8</c:v>
                </c:pt>
                <c:pt idx="4">
                  <c:v>28.6</c:v>
                </c:pt>
              </c:numCache>
            </c:numRef>
          </c:val>
          <c:extLst>
            <c:ext xmlns:c16="http://schemas.microsoft.com/office/drawing/2014/chart" uri="{C3380CC4-5D6E-409C-BE32-E72D297353CC}">
              <c16:uniqueId val="{00000000-81DD-4A72-972F-B233C6538B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81DD-4A72-972F-B233C6538B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68.400000000000006</c:v>
                </c:pt>
                <c:pt idx="1">
                  <c:v>70.400000000000006</c:v>
                </c:pt>
                <c:pt idx="2">
                  <c:v>67.8</c:v>
                </c:pt>
                <c:pt idx="3">
                  <c:v>71.599999999999994</c:v>
                </c:pt>
                <c:pt idx="4">
                  <c:v>76.8</c:v>
                </c:pt>
              </c:numCache>
            </c:numRef>
          </c:val>
          <c:extLst>
            <c:ext xmlns:c16="http://schemas.microsoft.com/office/drawing/2014/chart" uri="{C3380CC4-5D6E-409C-BE32-E72D297353CC}">
              <c16:uniqueId val="{00000000-89E9-4654-BF47-EF15B7018F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89E9-4654-BF47-EF15B7018F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68.400000000000006</c:v>
                </c:pt>
                <c:pt idx="1">
                  <c:v>70.400000000000006</c:v>
                </c:pt>
                <c:pt idx="2">
                  <c:v>67.8</c:v>
                </c:pt>
                <c:pt idx="3">
                  <c:v>71.599999999999994</c:v>
                </c:pt>
                <c:pt idx="4">
                  <c:v>76.8</c:v>
                </c:pt>
              </c:numCache>
            </c:numRef>
          </c:val>
          <c:extLst>
            <c:ext xmlns:c16="http://schemas.microsoft.com/office/drawing/2014/chart" uri="{C3380CC4-5D6E-409C-BE32-E72D297353CC}">
              <c16:uniqueId val="{00000000-1418-4CB4-8B53-8F96D10702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1418-4CB4-8B53-8F96D10702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99</c:v>
                </c:pt>
                <c:pt idx="2">
                  <c:v>99.5</c:v>
                </c:pt>
                <c:pt idx="3">
                  <c:v>104.2</c:v>
                </c:pt>
                <c:pt idx="4">
                  <c:v>100.2</c:v>
                </c:pt>
              </c:numCache>
            </c:numRef>
          </c:val>
          <c:extLst>
            <c:ext xmlns:c16="http://schemas.microsoft.com/office/drawing/2014/chart" uri="{C3380CC4-5D6E-409C-BE32-E72D297353CC}">
              <c16:uniqueId val="{00000000-9F54-4696-97E7-25ECFD5694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9F54-4696-97E7-25ECFD5694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27</c:v>
                </c:pt>
                <c:pt idx="1">
                  <c:v>35.299999999999997</c:v>
                </c:pt>
                <c:pt idx="2">
                  <c:v>43.5</c:v>
                </c:pt>
                <c:pt idx="3">
                  <c:v>50.1</c:v>
                </c:pt>
                <c:pt idx="4">
                  <c:v>54</c:v>
                </c:pt>
              </c:numCache>
            </c:numRef>
          </c:val>
          <c:extLst>
            <c:ext xmlns:c16="http://schemas.microsoft.com/office/drawing/2014/chart" uri="{C3380CC4-5D6E-409C-BE32-E72D297353CC}">
              <c16:uniqueId val="{00000000-2D1C-4F0B-BE83-32094D7B2D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2D1C-4F0B-BE83-32094D7B2D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44.3</c:v>
                </c:pt>
                <c:pt idx="1">
                  <c:v>59.2</c:v>
                </c:pt>
                <c:pt idx="2">
                  <c:v>73.900000000000006</c:v>
                </c:pt>
                <c:pt idx="3">
                  <c:v>84.3</c:v>
                </c:pt>
                <c:pt idx="4">
                  <c:v>87.3</c:v>
                </c:pt>
              </c:numCache>
            </c:numRef>
          </c:val>
          <c:extLst>
            <c:ext xmlns:c16="http://schemas.microsoft.com/office/drawing/2014/chart" uri="{C3380CC4-5D6E-409C-BE32-E72D297353CC}">
              <c16:uniqueId val="{00000000-6C3E-44A5-9E91-33A24C4E95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6C3E-44A5-9E91-33A24C4E95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49578826</c:v>
                </c:pt>
                <c:pt idx="1">
                  <c:v>49732540</c:v>
                </c:pt>
                <c:pt idx="2">
                  <c:v>49769645</c:v>
                </c:pt>
                <c:pt idx="3">
                  <c:v>49803430</c:v>
                </c:pt>
                <c:pt idx="4">
                  <c:v>49966143</c:v>
                </c:pt>
              </c:numCache>
            </c:numRef>
          </c:val>
          <c:extLst>
            <c:ext xmlns:c16="http://schemas.microsoft.com/office/drawing/2014/chart" uri="{C3380CC4-5D6E-409C-BE32-E72D297353CC}">
              <c16:uniqueId val="{00000000-7814-41AC-9DDA-2D94EBC9DB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7814-41AC-9DDA-2D94EBC9DB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27.1</c:v>
                </c:pt>
                <c:pt idx="2">
                  <c:v>27.1</c:v>
                </c:pt>
                <c:pt idx="3">
                  <c:v>26.9</c:v>
                </c:pt>
                <c:pt idx="4">
                  <c:v>26.3</c:v>
                </c:pt>
              </c:numCache>
            </c:numRef>
          </c:val>
          <c:extLst>
            <c:ext xmlns:c16="http://schemas.microsoft.com/office/drawing/2014/chart" uri="{C3380CC4-5D6E-409C-BE32-E72D297353CC}">
              <c16:uniqueId val="{00000000-3565-4DC5-B140-0A3E2F74DE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3565-4DC5-B140-0A3E2F74DE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69.7</c:v>
                </c:pt>
                <c:pt idx="1">
                  <c:v>67.400000000000006</c:v>
                </c:pt>
                <c:pt idx="2">
                  <c:v>71.8</c:v>
                </c:pt>
                <c:pt idx="3">
                  <c:v>69.2</c:v>
                </c:pt>
                <c:pt idx="4">
                  <c:v>67.099999999999994</c:v>
                </c:pt>
              </c:numCache>
            </c:numRef>
          </c:val>
          <c:extLst>
            <c:ext xmlns:c16="http://schemas.microsoft.com/office/drawing/2014/chart" uri="{C3380CC4-5D6E-409C-BE32-E72D297353CC}">
              <c16:uniqueId val="{00000000-7262-41DA-95DB-1A6A7FE4D0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7262-41DA-95DB-1A6A7FE4D0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X1" zoomScale="160" zoomScaleNormal="160" zoomScaleSheetLayoutView="70" workbookViewId="0">
      <selection activeCell="NJ35" sqref="NJ35:NX36"/>
    </sheetView>
  </sheetViews>
  <sheetFormatPr defaultColWidth="2.59765625" defaultRowHeight="12.75" x14ac:dyDescent="0.25"/>
  <cols>
    <col min="1" max="1" width="2" customWidth="1"/>
    <col min="2" max="2" width="0.86328125" customWidth="1"/>
    <col min="3" max="372" width="0.59765625" customWidth="1"/>
    <col min="373" max="373" width="2.265625" customWidth="1"/>
    <col min="374" max="388" width="4.132812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新潟県　魚沼基幹病院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2163908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33549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74</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97.2</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99.5</v>
      </c>
      <c r="AU33" s="129"/>
      <c r="AV33" s="129"/>
      <c r="AW33" s="129"/>
      <c r="AX33" s="129"/>
      <c r="AY33" s="129"/>
      <c r="AZ33" s="129"/>
      <c r="BA33" s="129"/>
      <c r="BB33" s="129"/>
      <c r="BC33" s="129"/>
      <c r="BD33" s="129"/>
      <c r="BE33" s="129"/>
      <c r="BF33" s="129"/>
      <c r="BG33" s="129"/>
      <c r="BH33" s="130"/>
      <c r="BI33" s="128">
        <f>データ!AL7</f>
        <v>104.2</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68.400000000000006</v>
      </c>
      <c r="DE33" s="129"/>
      <c r="DF33" s="129"/>
      <c r="DG33" s="129"/>
      <c r="DH33" s="129"/>
      <c r="DI33" s="129"/>
      <c r="DJ33" s="129"/>
      <c r="DK33" s="129"/>
      <c r="DL33" s="129"/>
      <c r="DM33" s="129"/>
      <c r="DN33" s="129"/>
      <c r="DO33" s="129"/>
      <c r="DP33" s="129"/>
      <c r="DQ33" s="129"/>
      <c r="DR33" s="130"/>
      <c r="DS33" s="128">
        <f>データ!AU7</f>
        <v>70.400000000000006</v>
      </c>
      <c r="DT33" s="129"/>
      <c r="DU33" s="129"/>
      <c r="DV33" s="129"/>
      <c r="DW33" s="129"/>
      <c r="DX33" s="129"/>
      <c r="DY33" s="129"/>
      <c r="DZ33" s="129"/>
      <c r="EA33" s="129"/>
      <c r="EB33" s="129"/>
      <c r="EC33" s="129"/>
      <c r="ED33" s="129"/>
      <c r="EE33" s="129"/>
      <c r="EF33" s="129"/>
      <c r="EG33" s="130"/>
      <c r="EH33" s="128">
        <f>データ!AV7</f>
        <v>67.8</v>
      </c>
      <c r="EI33" s="129"/>
      <c r="EJ33" s="129"/>
      <c r="EK33" s="129"/>
      <c r="EL33" s="129"/>
      <c r="EM33" s="129"/>
      <c r="EN33" s="129"/>
      <c r="EO33" s="129"/>
      <c r="EP33" s="129"/>
      <c r="EQ33" s="129"/>
      <c r="ER33" s="129"/>
      <c r="ES33" s="129"/>
      <c r="ET33" s="129"/>
      <c r="EU33" s="129"/>
      <c r="EV33" s="130"/>
      <c r="EW33" s="128">
        <f>データ!AW7</f>
        <v>71.599999999999994</v>
      </c>
      <c r="EX33" s="129"/>
      <c r="EY33" s="129"/>
      <c r="EZ33" s="129"/>
      <c r="FA33" s="129"/>
      <c r="FB33" s="129"/>
      <c r="FC33" s="129"/>
      <c r="FD33" s="129"/>
      <c r="FE33" s="129"/>
      <c r="FF33" s="129"/>
      <c r="FG33" s="129"/>
      <c r="FH33" s="129"/>
      <c r="FI33" s="129"/>
      <c r="FJ33" s="129"/>
      <c r="FK33" s="130"/>
      <c r="FL33" s="128">
        <f>データ!AX7</f>
        <v>76.8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68.400000000000006</v>
      </c>
      <c r="GS33" s="129"/>
      <c r="GT33" s="129"/>
      <c r="GU33" s="129"/>
      <c r="GV33" s="129"/>
      <c r="GW33" s="129"/>
      <c r="GX33" s="129"/>
      <c r="GY33" s="129"/>
      <c r="GZ33" s="129"/>
      <c r="HA33" s="129"/>
      <c r="HB33" s="129"/>
      <c r="HC33" s="129"/>
      <c r="HD33" s="129"/>
      <c r="HE33" s="129"/>
      <c r="HF33" s="130"/>
      <c r="HG33" s="128">
        <f>データ!BF7</f>
        <v>70.400000000000006</v>
      </c>
      <c r="HH33" s="129"/>
      <c r="HI33" s="129"/>
      <c r="HJ33" s="129"/>
      <c r="HK33" s="129"/>
      <c r="HL33" s="129"/>
      <c r="HM33" s="129"/>
      <c r="HN33" s="129"/>
      <c r="HO33" s="129"/>
      <c r="HP33" s="129"/>
      <c r="HQ33" s="129"/>
      <c r="HR33" s="129"/>
      <c r="HS33" s="129"/>
      <c r="HT33" s="129"/>
      <c r="HU33" s="130"/>
      <c r="HV33" s="128">
        <f>データ!BG7</f>
        <v>67.8</v>
      </c>
      <c r="HW33" s="129"/>
      <c r="HX33" s="129"/>
      <c r="HY33" s="129"/>
      <c r="HZ33" s="129"/>
      <c r="IA33" s="129"/>
      <c r="IB33" s="129"/>
      <c r="IC33" s="129"/>
      <c r="ID33" s="129"/>
      <c r="IE33" s="129"/>
      <c r="IF33" s="129"/>
      <c r="IG33" s="129"/>
      <c r="IH33" s="129"/>
      <c r="II33" s="129"/>
      <c r="IJ33" s="130"/>
      <c r="IK33" s="128">
        <f>データ!BH7</f>
        <v>71.599999999999994</v>
      </c>
      <c r="IL33" s="129"/>
      <c r="IM33" s="129"/>
      <c r="IN33" s="129"/>
      <c r="IO33" s="129"/>
      <c r="IP33" s="129"/>
      <c r="IQ33" s="129"/>
      <c r="IR33" s="129"/>
      <c r="IS33" s="129"/>
      <c r="IT33" s="129"/>
      <c r="IU33" s="129"/>
      <c r="IV33" s="129"/>
      <c r="IW33" s="129"/>
      <c r="IX33" s="129"/>
      <c r="IY33" s="130"/>
      <c r="IZ33" s="128">
        <f>データ!BI7</f>
        <v>76.8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80.7</v>
      </c>
      <c r="KG33" s="129"/>
      <c r="KH33" s="129"/>
      <c r="KI33" s="129"/>
      <c r="KJ33" s="129"/>
      <c r="KK33" s="129"/>
      <c r="KL33" s="129"/>
      <c r="KM33" s="129"/>
      <c r="KN33" s="129"/>
      <c r="KO33" s="129"/>
      <c r="KP33" s="129"/>
      <c r="KQ33" s="129"/>
      <c r="KR33" s="129"/>
      <c r="KS33" s="129"/>
      <c r="KT33" s="130"/>
      <c r="KU33" s="128">
        <f>データ!BQ7</f>
        <v>80.900000000000006</v>
      </c>
      <c r="KV33" s="129"/>
      <c r="KW33" s="129"/>
      <c r="KX33" s="129"/>
      <c r="KY33" s="129"/>
      <c r="KZ33" s="129"/>
      <c r="LA33" s="129"/>
      <c r="LB33" s="129"/>
      <c r="LC33" s="129"/>
      <c r="LD33" s="129"/>
      <c r="LE33" s="129"/>
      <c r="LF33" s="129"/>
      <c r="LG33" s="129"/>
      <c r="LH33" s="129"/>
      <c r="LI33" s="130"/>
      <c r="LJ33" s="128">
        <f>データ!BR7</f>
        <v>71.8</v>
      </c>
      <c r="LK33" s="129"/>
      <c r="LL33" s="129"/>
      <c r="LM33" s="129"/>
      <c r="LN33" s="129"/>
      <c r="LO33" s="129"/>
      <c r="LP33" s="129"/>
      <c r="LQ33" s="129"/>
      <c r="LR33" s="129"/>
      <c r="LS33" s="129"/>
      <c r="LT33" s="129"/>
      <c r="LU33" s="129"/>
      <c r="LV33" s="129"/>
      <c r="LW33" s="129"/>
      <c r="LX33" s="130"/>
      <c r="LY33" s="128">
        <f>データ!BS7</f>
        <v>64.599999999999994</v>
      </c>
      <c r="LZ33" s="129"/>
      <c r="MA33" s="129"/>
      <c r="MB33" s="129"/>
      <c r="MC33" s="129"/>
      <c r="MD33" s="129"/>
      <c r="ME33" s="129"/>
      <c r="MF33" s="129"/>
      <c r="MG33" s="129"/>
      <c r="MH33" s="129"/>
      <c r="MI33" s="129"/>
      <c r="MJ33" s="129"/>
      <c r="MK33" s="129"/>
      <c r="ML33" s="129"/>
      <c r="MM33" s="130"/>
      <c r="MN33" s="128">
        <f>データ!BT7</f>
        <v>69.900000000000006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7">
        <f>データ!CA7</f>
        <v>61112</v>
      </c>
      <c r="Q55" s="138"/>
      <c r="R55" s="138"/>
      <c r="S55" s="138"/>
      <c r="T55" s="138"/>
      <c r="U55" s="138"/>
      <c r="V55" s="138"/>
      <c r="W55" s="138"/>
      <c r="X55" s="138"/>
      <c r="Y55" s="138"/>
      <c r="Z55" s="138"/>
      <c r="AA55" s="138"/>
      <c r="AB55" s="138"/>
      <c r="AC55" s="138"/>
      <c r="AD55" s="139"/>
      <c r="AE55" s="137">
        <f>データ!CB7</f>
        <v>59155</v>
      </c>
      <c r="AF55" s="138"/>
      <c r="AG55" s="138"/>
      <c r="AH55" s="138"/>
      <c r="AI55" s="138"/>
      <c r="AJ55" s="138"/>
      <c r="AK55" s="138"/>
      <c r="AL55" s="138"/>
      <c r="AM55" s="138"/>
      <c r="AN55" s="138"/>
      <c r="AO55" s="138"/>
      <c r="AP55" s="138"/>
      <c r="AQ55" s="138"/>
      <c r="AR55" s="138"/>
      <c r="AS55" s="139"/>
      <c r="AT55" s="137">
        <f>データ!CC7</f>
        <v>61290</v>
      </c>
      <c r="AU55" s="138"/>
      <c r="AV55" s="138"/>
      <c r="AW55" s="138"/>
      <c r="AX55" s="138"/>
      <c r="AY55" s="138"/>
      <c r="AZ55" s="138"/>
      <c r="BA55" s="138"/>
      <c r="BB55" s="138"/>
      <c r="BC55" s="138"/>
      <c r="BD55" s="138"/>
      <c r="BE55" s="138"/>
      <c r="BF55" s="138"/>
      <c r="BG55" s="138"/>
      <c r="BH55" s="139"/>
      <c r="BI55" s="137">
        <f>データ!CD7</f>
        <v>62989</v>
      </c>
      <c r="BJ55" s="138"/>
      <c r="BK55" s="138"/>
      <c r="BL55" s="138"/>
      <c r="BM55" s="138"/>
      <c r="BN55" s="138"/>
      <c r="BO55" s="138"/>
      <c r="BP55" s="138"/>
      <c r="BQ55" s="138"/>
      <c r="BR55" s="138"/>
      <c r="BS55" s="138"/>
      <c r="BT55" s="138"/>
      <c r="BU55" s="138"/>
      <c r="BV55" s="138"/>
      <c r="BW55" s="139"/>
      <c r="BX55" s="137">
        <f>データ!CE7</f>
        <v>66511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12810</v>
      </c>
      <c r="DE55" s="138"/>
      <c r="DF55" s="138"/>
      <c r="DG55" s="138"/>
      <c r="DH55" s="138"/>
      <c r="DI55" s="138"/>
      <c r="DJ55" s="138"/>
      <c r="DK55" s="138"/>
      <c r="DL55" s="138"/>
      <c r="DM55" s="138"/>
      <c r="DN55" s="138"/>
      <c r="DO55" s="138"/>
      <c r="DP55" s="138"/>
      <c r="DQ55" s="138"/>
      <c r="DR55" s="139"/>
      <c r="DS55" s="137">
        <f>データ!CM7</f>
        <v>13531</v>
      </c>
      <c r="DT55" s="138"/>
      <c r="DU55" s="138"/>
      <c r="DV55" s="138"/>
      <c r="DW55" s="138"/>
      <c r="DX55" s="138"/>
      <c r="DY55" s="138"/>
      <c r="DZ55" s="138"/>
      <c r="EA55" s="138"/>
      <c r="EB55" s="138"/>
      <c r="EC55" s="138"/>
      <c r="ED55" s="138"/>
      <c r="EE55" s="138"/>
      <c r="EF55" s="138"/>
      <c r="EG55" s="139"/>
      <c r="EH55" s="137">
        <f>データ!CN7</f>
        <v>14440</v>
      </c>
      <c r="EI55" s="138"/>
      <c r="EJ55" s="138"/>
      <c r="EK55" s="138"/>
      <c r="EL55" s="138"/>
      <c r="EM55" s="138"/>
      <c r="EN55" s="138"/>
      <c r="EO55" s="138"/>
      <c r="EP55" s="138"/>
      <c r="EQ55" s="138"/>
      <c r="ER55" s="138"/>
      <c r="ES55" s="138"/>
      <c r="ET55" s="138"/>
      <c r="EU55" s="138"/>
      <c r="EV55" s="139"/>
      <c r="EW55" s="137">
        <f>データ!CO7</f>
        <v>15241</v>
      </c>
      <c r="EX55" s="138"/>
      <c r="EY55" s="138"/>
      <c r="EZ55" s="138"/>
      <c r="FA55" s="138"/>
      <c r="FB55" s="138"/>
      <c r="FC55" s="138"/>
      <c r="FD55" s="138"/>
      <c r="FE55" s="138"/>
      <c r="FF55" s="138"/>
      <c r="FG55" s="138"/>
      <c r="FH55" s="138"/>
      <c r="FI55" s="138"/>
      <c r="FJ55" s="138"/>
      <c r="FK55" s="139"/>
      <c r="FL55" s="137">
        <f>データ!CP7</f>
        <v>14824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69.7</v>
      </c>
      <c r="GS55" s="129"/>
      <c r="GT55" s="129"/>
      <c r="GU55" s="129"/>
      <c r="GV55" s="129"/>
      <c r="GW55" s="129"/>
      <c r="GX55" s="129"/>
      <c r="GY55" s="129"/>
      <c r="GZ55" s="129"/>
      <c r="HA55" s="129"/>
      <c r="HB55" s="129"/>
      <c r="HC55" s="129"/>
      <c r="HD55" s="129"/>
      <c r="HE55" s="129"/>
      <c r="HF55" s="130"/>
      <c r="HG55" s="128">
        <f>データ!CX7</f>
        <v>67.400000000000006</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69.2</v>
      </c>
      <c r="IL55" s="129"/>
      <c r="IM55" s="129"/>
      <c r="IN55" s="129"/>
      <c r="IO55" s="129"/>
      <c r="IP55" s="129"/>
      <c r="IQ55" s="129"/>
      <c r="IR55" s="129"/>
      <c r="IS55" s="129"/>
      <c r="IT55" s="129"/>
      <c r="IU55" s="129"/>
      <c r="IV55" s="129"/>
      <c r="IW55" s="129"/>
      <c r="IX55" s="129"/>
      <c r="IY55" s="130"/>
      <c r="IZ55" s="128">
        <f>データ!DA7</f>
        <v>67.099999999999994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27.1</v>
      </c>
      <c r="KV55" s="129"/>
      <c r="KW55" s="129"/>
      <c r="KX55" s="129"/>
      <c r="KY55" s="129"/>
      <c r="KZ55" s="129"/>
      <c r="LA55" s="129"/>
      <c r="LB55" s="129"/>
      <c r="LC55" s="129"/>
      <c r="LD55" s="129"/>
      <c r="LE55" s="129"/>
      <c r="LF55" s="129"/>
      <c r="LG55" s="129"/>
      <c r="LH55" s="129"/>
      <c r="LI55" s="130"/>
      <c r="LJ55" s="128">
        <f>データ!DJ7</f>
        <v>27.1</v>
      </c>
      <c r="LK55" s="129"/>
      <c r="LL55" s="129"/>
      <c r="LM55" s="129"/>
      <c r="LN55" s="129"/>
      <c r="LO55" s="129"/>
      <c r="LP55" s="129"/>
      <c r="LQ55" s="129"/>
      <c r="LR55" s="129"/>
      <c r="LS55" s="129"/>
      <c r="LT55" s="129"/>
      <c r="LU55" s="129"/>
      <c r="LV55" s="129"/>
      <c r="LW55" s="129"/>
      <c r="LX55" s="130"/>
      <c r="LY55" s="128">
        <f>データ!DK7</f>
        <v>26.9</v>
      </c>
      <c r="LZ55" s="129"/>
      <c r="MA55" s="129"/>
      <c r="MB55" s="129"/>
      <c r="MC55" s="129"/>
      <c r="MD55" s="129"/>
      <c r="ME55" s="129"/>
      <c r="MF55" s="129"/>
      <c r="MG55" s="129"/>
      <c r="MH55" s="129"/>
      <c r="MI55" s="129"/>
      <c r="MJ55" s="129"/>
      <c r="MK55" s="129"/>
      <c r="ML55" s="129"/>
      <c r="MM55" s="130"/>
      <c r="MN55" s="128">
        <f>データ!DL7</f>
        <v>26.3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4"/>
      <c r="C79" s="2"/>
      <c r="D79" s="2"/>
      <c r="E79" s="2"/>
      <c r="F79" s="2"/>
      <c r="G79" s="127" t="s">
        <v>58</v>
      </c>
      <c r="H79" s="127"/>
      <c r="I79" s="127"/>
      <c r="J79" s="127"/>
      <c r="K79" s="127"/>
      <c r="L79" s="127"/>
      <c r="M79" s="127"/>
      <c r="N79" s="127"/>
      <c r="O79" s="127"/>
      <c r="P79" s="128">
        <f>データ!DS7</f>
        <v>40.799999999999997</v>
      </c>
      <c r="Q79" s="129"/>
      <c r="R79" s="129"/>
      <c r="S79" s="129"/>
      <c r="T79" s="129"/>
      <c r="U79" s="129"/>
      <c r="V79" s="129"/>
      <c r="W79" s="129"/>
      <c r="X79" s="129"/>
      <c r="Y79" s="129"/>
      <c r="Z79" s="129"/>
      <c r="AA79" s="129"/>
      <c r="AB79" s="129"/>
      <c r="AC79" s="129"/>
      <c r="AD79" s="130"/>
      <c r="AE79" s="128">
        <f>データ!DT7</f>
        <v>38.299999999999997</v>
      </c>
      <c r="AF79" s="129"/>
      <c r="AG79" s="129"/>
      <c r="AH79" s="129"/>
      <c r="AI79" s="129"/>
      <c r="AJ79" s="129"/>
      <c r="AK79" s="129"/>
      <c r="AL79" s="129"/>
      <c r="AM79" s="129"/>
      <c r="AN79" s="129"/>
      <c r="AO79" s="129"/>
      <c r="AP79" s="129"/>
      <c r="AQ79" s="129"/>
      <c r="AR79" s="129"/>
      <c r="AS79" s="130"/>
      <c r="AT79" s="128">
        <f>データ!DU7</f>
        <v>40.700000000000003</v>
      </c>
      <c r="AU79" s="129"/>
      <c r="AV79" s="129"/>
      <c r="AW79" s="129"/>
      <c r="AX79" s="129"/>
      <c r="AY79" s="129"/>
      <c r="AZ79" s="129"/>
      <c r="BA79" s="129"/>
      <c r="BB79" s="129"/>
      <c r="BC79" s="129"/>
      <c r="BD79" s="129"/>
      <c r="BE79" s="129"/>
      <c r="BF79" s="129"/>
      <c r="BG79" s="129"/>
      <c r="BH79" s="130"/>
      <c r="BI79" s="128">
        <f>データ!DV7</f>
        <v>31.8</v>
      </c>
      <c r="BJ79" s="129"/>
      <c r="BK79" s="129"/>
      <c r="BL79" s="129"/>
      <c r="BM79" s="129"/>
      <c r="BN79" s="129"/>
      <c r="BO79" s="129"/>
      <c r="BP79" s="129"/>
      <c r="BQ79" s="129"/>
      <c r="BR79" s="129"/>
      <c r="BS79" s="129"/>
      <c r="BT79" s="129"/>
      <c r="BU79" s="129"/>
      <c r="BV79" s="129"/>
      <c r="BW79" s="130"/>
      <c r="BX79" s="128">
        <f>データ!DW7</f>
        <v>28.6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27</v>
      </c>
      <c r="DH79" s="129"/>
      <c r="DI79" s="129"/>
      <c r="DJ79" s="129"/>
      <c r="DK79" s="129"/>
      <c r="DL79" s="129"/>
      <c r="DM79" s="129"/>
      <c r="DN79" s="129"/>
      <c r="DO79" s="129"/>
      <c r="DP79" s="129"/>
      <c r="DQ79" s="129"/>
      <c r="DR79" s="129"/>
      <c r="DS79" s="129"/>
      <c r="DT79" s="129"/>
      <c r="DU79" s="130"/>
      <c r="DV79" s="128">
        <f>データ!EE7</f>
        <v>35.299999999999997</v>
      </c>
      <c r="DW79" s="129"/>
      <c r="DX79" s="129"/>
      <c r="DY79" s="129"/>
      <c r="DZ79" s="129"/>
      <c r="EA79" s="129"/>
      <c r="EB79" s="129"/>
      <c r="EC79" s="129"/>
      <c r="ED79" s="129"/>
      <c r="EE79" s="129"/>
      <c r="EF79" s="129"/>
      <c r="EG79" s="129"/>
      <c r="EH79" s="129"/>
      <c r="EI79" s="129"/>
      <c r="EJ79" s="130"/>
      <c r="EK79" s="128">
        <f>データ!EF7</f>
        <v>43.5</v>
      </c>
      <c r="EL79" s="129"/>
      <c r="EM79" s="129"/>
      <c r="EN79" s="129"/>
      <c r="EO79" s="129"/>
      <c r="EP79" s="129"/>
      <c r="EQ79" s="129"/>
      <c r="ER79" s="129"/>
      <c r="ES79" s="129"/>
      <c r="ET79" s="129"/>
      <c r="EU79" s="129"/>
      <c r="EV79" s="129"/>
      <c r="EW79" s="129"/>
      <c r="EX79" s="129"/>
      <c r="EY79" s="130"/>
      <c r="EZ79" s="128">
        <f>データ!EG7</f>
        <v>50.1</v>
      </c>
      <c r="FA79" s="129"/>
      <c r="FB79" s="129"/>
      <c r="FC79" s="129"/>
      <c r="FD79" s="129"/>
      <c r="FE79" s="129"/>
      <c r="FF79" s="129"/>
      <c r="FG79" s="129"/>
      <c r="FH79" s="129"/>
      <c r="FI79" s="129"/>
      <c r="FJ79" s="129"/>
      <c r="FK79" s="129"/>
      <c r="FL79" s="129"/>
      <c r="FM79" s="129"/>
      <c r="FN79" s="130"/>
      <c r="FO79" s="128">
        <f>データ!EH7</f>
        <v>54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44.3</v>
      </c>
      <c r="GU79" s="129"/>
      <c r="GV79" s="129"/>
      <c r="GW79" s="129"/>
      <c r="GX79" s="129"/>
      <c r="GY79" s="129"/>
      <c r="GZ79" s="129"/>
      <c r="HA79" s="129"/>
      <c r="HB79" s="129"/>
      <c r="HC79" s="129"/>
      <c r="HD79" s="129"/>
      <c r="HE79" s="129"/>
      <c r="HF79" s="129"/>
      <c r="HG79" s="129"/>
      <c r="HH79" s="130"/>
      <c r="HI79" s="128">
        <f>データ!EP7</f>
        <v>59.2</v>
      </c>
      <c r="HJ79" s="129"/>
      <c r="HK79" s="129"/>
      <c r="HL79" s="129"/>
      <c r="HM79" s="129"/>
      <c r="HN79" s="129"/>
      <c r="HO79" s="129"/>
      <c r="HP79" s="129"/>
      <c r="HQ79" s="129"/>
      <c r="HR79" s="129"/>
      <c r="HS79" s="129"/>
      <c r="HT79" s="129"/>
      <c r="HU79" s="129"/>
      <c r="HV79" s="129"/>
      <c r="HW79" s="130"/>
      <c r="HX79" s="128">
        <f>データ!EQ7</f>
        <v>73.900000000000006</v>
      </c>
      <c r="HY79" s="129"/>
      <c r="HZ79" s="129"/>
      <c r="IA79" s="129"/>
      <c r="IB79" s="129"/>
      <c r="IC79" s="129"/>
      <c r="ID79" s="129"/>
      <c r="IE79" s="129"/>
      <c r="IF79" s="129"/>
      <c r="IG79" s="129"/>
      <c r="IH79" s="129"/>
      <c r="II79" s="129"/>
      <c r="IJ79" s="129"/>
      <c r="IK79" s="129"/>
      <c r="IL79" s="130"/>
      <c r="IM79" s="128">
        <f>データ!ER7</f>
        <v>84.3</v>
      </c>
      <c r="IN79" s="129"/>
      <c r="IO79" s="129"/>
      <c r="IP79" s="129"/>
      <c r="IQ79" s="129"/>
      <c r="IR79" s="129"/>
      <c r="IS79" s="129"/>
      <c r="IT79" s="129"/>
      <c r="IU79" s="129"/>
      <c r="IV79" s="129"/>
      <c r="IW79" s="129"/>
      <c r="IX79" s="129"/>
      <c r="IY79" s="129"/>
      <c r="IZ79" s="129"/>
      <c r="JA79" s="130"/>
      <c r="JB79" s="128">
        <f>データ!ES7</f>
        <v>87.3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49578826</v>
      </c>
      <c r="KH79" s="138"/>
      <c r="KI79" s="138"/>
      <c r="KJ79" s="138"/>
      <c r="KK79" s="138"/>
      <c r="KL79" s="138"/>
      <c r="KM79" s="138"/>
      <c r="KN79" s="138"/>
      <c r="KO79" s="138"/>
      <c r="KP79" s="138"/>
      <c r="KQ79" s="138"/>
      <c r="KR79" s="138"/>
      <c r="KS79" s="138"/>
      <c r="KT79" s="138"/>
      <c r="KU79" s="139"/>
      <c r="KV79" s="137">
        <f>データ!FA7</f>
        <v>49732540</v>
      </c>
      <c r="KW79" s="138"/>
      <c r="KX79" s="138"/>
      <c r="KY79" s="138"/>
      <c r="KZ79" s="138"/>
      <c r="LA79" s="138"/>
      <c r="LB79" s="138"/>
      <c r="LC79" s="138"/>
      <c r="LD79" s="138"/>
      <c r="LE79" s="138"/>
      <c r="LF79" s="138"/>
      <c r="LG79" s="138"/>
      <c r="LH79" s="138"/>
      <c r="LI79" s="138"/>
      <c r="LJ79" s="139"/>
      <c r="LK79" s="137">
        <f>データ!FB7</f>
        <v>49769645</v>
      </c>
      <c r="LL79" s="138"/>
      <c r="LM79" s="138"/>
      <c r="LN79" s="138"/>
      <c r="LO79" s="138"/>
      <c r="LP79" s="138"/>
      <c r="LQ79" s="138"/>
      <c r="LR79" s="138"/>
      <c r="LS79" s="138"/>
      <c r="LT79" s="138"/>
      <c r="LU79" s="138"/>
      <c r="LV79" s="138"/>
      <c r="LW79" s="138"/>
      <c r="LX79" s="138"/>
      <c r="LY79" s="139"/>
      <c r="LZ79" s="137">
        <f>データ!FC7</f>
        <v>49803430</v>
      </c>
      <c r="MA79" s="138"/>
      <c r="MB79" s="138"/>
      <c r="MC79" s="138"/>
      <c r="MD79" s="138"/>
      <c r="ME79" s="138"/>
      <c r="MF79" s="138"/>
      <c r="MG79" s="138"/>
      <c r="MH79" s="138"/>
      <c r="MI79" s="138"/>
      <c r="MJ79" s="138"/>
      <c r="MK79" s="138"/>
      <c r="ML79" s="138"/>
      <c r="MM79" s="138"/>
      <c r="MN79" s="139"/>
      <c r="MO79" s="137">
        <f>データ!FD7</f>
        <v>49966143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9POoAgVt1gmmfqduPW5gpiANkMigAwklKCJp+7rU1Jx8IdFebTTpL6nCuaj/E9L9vUGwB1LfbafkV0kjb1dJQ==" saltValue="h8TN1qmPZk7kFn2z2EA2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2.75" x14ac:dyDescent="0.25"/>
  <cols>
    <col min="1" max="1" width="14.59765625" customWidth="1"/>
    <col min="2" max="7" width="11.86328125" customWidth="1"/>
    <col min="8" max="10" width="15.86328125" bestFit="1" customWidth="1"/>
    <col min="11" max="165" width="11.86328125" customWidth="1"/>
    <col min="166" max="166" width="10.86328125" customWidth="1"/>
  </cols>
  <sheetData>
    <row r="1" spans="1:166" x14ac:dyDescent="0.2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159</v>
      </c>
      <c r="BF5" s="49" t="s">
        <v>147</v>
      </c>
      <c r="BG5" s="49" t="s">
        <v>160</v>
      </c>
      <c r="BH5" s="49" t="s">
        <v>161</v>
      </c>
      <c r="BI5" s="49" t="s">
        <v>150</v>
      </c>
      <c r="BJ5" s="49" t="s">
        <v>151</v>
      </c>
      <c r="BK5" s="49" t="s">
        <v>152</v>
      </c>
      <c r="BL5" s="49" t="s">
        <v>153</v>
      </c>
      <c r="BM5" s="49" t="s">
        <v>154</v>
      </c>
      <c r="BN5" s="49" t="s">
        <v>155</v>
      </c>
      <c r="BO5" s="49" t="s">
        <v>156</v>
      </c>
      <c r="BP5" s="49" t="s">
        <v>146</v>
      </c>
      <c r="BQ5" s="49" t="s">
        <v>147</v>
      </c>
      <c r="BR5" s="49" t="s">
        <v>148</v>
      </c>
      <c r="BS5" s="49" t="s">
        <v>161</v>
      </c>
      <c r="BT5" s="49" t="s">
        <v>162</v>
      </c>
      <c r="BU5" s="49" t="s">
        <v>151</v>
      </c>
      <c r="BV5" s="49" t="s">
        <v>152</v>
      </c>
      <c r="BW5" s="49" t="s">
        <v>153</v>
      </c>
      <c r="BX5" s="49" t="s">
        <v>154</v>
      </c>
      <c r="BY5" s="49" t="s">
        <v>155</v>
      </c>
      <c r="BZ5" s="49" t="s">
        <v>156</v>
      </c>
      <c r="CA5" s="49" t="s">
        <v>159</v>
      </c>
      <c r="CB5" s="49" t="s">
        <v>158</v>
      </c>
      <c r="CC5" s="49" t="s">
        <v>148</v>
      </c>
      <c r="CD5" s="49" t="s">
        <v>161</v>
      </c>
      <c r="CE5" s="49" t="s">
        <v>162</v>
      </c>
      <c r="CF5" s="49" t="s">
        <v>151</v>
      </c>
      <c r="CG5" s="49" t="s">
        <v>152</v>
      </c>
      <c r="CH5" s="49" t="s">
        <v>153</v>
      </c>
      <c r="CI5" s="49" t="s">
        <v>154</v>
      </c>
      <c r="CJ5" s="49" t="s">
        <v>155</v>
      </c>
      <c r="CK5" s="49" t="s">
        <v>156</v>
      </c>
      <c r="CL5" s="49" t="s">
        <v>146</v>
      </c>
      <c r="CM5" s="49" t="s">
        <v>158</v>
      </c>
      <c r="CN5" s="49" t="s">
        <v>148</v>
      </c>
      <c r="CO5" s="49" t="s">
        <v>161</v>
      </c>
      <c r="CP5" s="49" t="s">
        <v>162</v>
      </c>
      <c r="CQ5" s="49" t="s">
        <v>151</v>
      </c>
      <c r="CR5" s="49" t="s">
        <v>152</v>
      </c>
      <c r="CS5" s="49" t="s">
        <v>153</v>
      </c>
      <c r="CT5" s="49" t="s">
        <v>154</v>
      </c>
      <c r="CU5" s="49" t="s">
        <v>155</v>
      </c>
      <c r="CV5" s="49" t="s">
        <v>156</v>
      </c>
      <c r="CW5" s="49" t="s">
        <v>146</v>
      </c>
      <c r="CX5" s="49" t="s">
        <v>158</v>
      </c>
      <c r="CY5" s="49" t="s">
        <v>148</v>
      </c>
      <c r="CZ5" s="49" t="s">
        <v>163</v>
      </c>
      <c r="DA5" s="49" t="s">
        <v>150</v>
      </c>
      <c r="DB5" s="49" t="s">
        <v>151</v>
      </c>
      <c r="DC5" s="49" t="s">
        <v>152</v>
      </c>
      <c r="DD5" s="49" t="s">
        <v>153</v>
      </c>
      <c r="DE5" s="49" t="s">
        <v>154</v>
      </c>
      <c r="DF5" s="49" t="s">
        <v>155</v>
      </c>
      <c r="DG5" s="49" t="s">
        <v>156</v>
      </c>
      <c r="DH5" s="49" t="s">
        <v>146</v>
      </c>
      <c r="DI5" s="49" t="s">
        <v>158</v>
      </c>
      <c r="DJ5" s="49" t="s">
        <v>160</v>
      </c>
      <c r="DK5" s="49" t="s">
        <v>161</v>
      </c>
      <c r="DL5" s="49" t="s">
        <v>150</v>
      </c>
      <c r="DM5" s="49" t="s">
        <v>151</v>
      </c>
      <c r="DN5" s="49" t="s">
        <v>152</v>
      </c>
      <c r="DO5" s="49" t="s">
        <v>153</v>
      </c>
      <c r="DP5" s="49" t="s">
        <v>154</v>
      </c>
      <c r="DQ5" s="49" t="s">
        <v>155</v>
      </c>
      <c r="DR5" s="49" t="s">
        <v>156</v>
      </c>
      <c r="DS5" s="49" t="s">
        <v>146</v>
      </c>
      <c r="DT5" s="49" t="s">
        <v>158</v>
      </c>
      <c r="DU5" s="49" t="s">
        <v>148</v>
      </c>
      <c r="DV5" s="49" t="s">
        <v>161</v>
      </c>
      <c r="DW5" s="49" t="s">
        <v>150</v>
      </c>
      <c r="DX5" s="49" t="s">
        <v>151</v>
      </c>
      <c r="DY5" s="49" t="s">
        <v>152</v>
      </c>
      <c r="DZ5" s="49" t="s">
        <v>153</v>
      </c>
      <c r="EA5" s="49" t="s">
        <v>154</v>
      </c>
      <c r="EB5" s="49" t="s">
        <v>155</v>
      </c>
      <c r="EC5" s="49" t="s">
        <v>156</v>
      </c>
      <c r="ED5" s="49" t="s">
        <v>146</v>
      </c>
      <c r="EE5" s="49" t="s">
        <v>158</v>
      </c>
      <c r="EF5" s="49" t="s">
        <v>148</v>
      </c>
      <c r="EG5" s="49" t="s">
        <v>161</v>
      </c>
      <c r="EH5" s="49" t="s">
        <v>150</v>
      </c>
      <c r="EI5" s="49" t="s">
        <v>151</v>
      </c>
      <c r="EJ5" s="49" t="s">
        <v>152</v>
      </c>
      <c r="EK5" s="49" t="s">
        <v>153</v>
      </c>
      <c r="EL5" s="49" t="s">
        <v>154</v>
      </c>
      <c r="EM5" s="49" t="s">
        <v>155</v>
      </c>
      <c r="EN5" s="49" t="s">
        <v>156</v>
      </c>
      <c r="EO5" s="49" t="s">
        <v>157</v>
      </c>
      <c r="EP5" s="49" t="s">
        <v>147</v>
      </c>
      <c r="EQ5" s="49" t="s">
        <v>160</v>
      </c>
      <c r="ER5" s="49" t="s">
        <v>149</v>
      </c>
      <c r="ES5" s="49" t="s">
        <v>150</v>
      </c>
      <c r="ET5" s="49" t="s">
        <v>151</v>
      </c>
      <c r="EU5" s="49" t="s">
        <v>152</v>
      </c>
      <c r="EV5" s="49" t="s">
        <v>153</v>
      </c>
      <c r="EW5" s="49" t="s">
        <v>154</v>
      </c>
      <c r="EX5" s="49" t="s">
        <v>155</v>
      </c>
      <c r="EY5" s="49" t="s">
        <v>164</v>
      </c>
      <c r="EZ5" s="49" t="s">
        <v>146</v>
      </c>
      <c r="FA5" s="49" t="s">
        <v>158</v>
      </c>
      <c r="FB5" s="49" t="s">
        <v>160</v>
      </c>
      <c r="FC5" s="49" t="s">
        <v>161</v>
      </c>
      <c r="FD5" s="49" t="s">
        <v>150</v>
      </c>
      <c r="FE5" s="49" t="s">
        <v>151</v>
      </c>
      <c r="FF5" s="49" t="s">
        <v>152</v>
      </c>
      <c r="FG5" s="49" t="s">
        <v>153</v>
      </c>
      <c r="FH5" s="49" t="s">
        <v>154</v>
      </c>
      <c r="FI5" s="49" t="s">
        <v>155</v>
      </c>
      <c r="FJ5" s="49" t="s">
        <v>156</v>
      </c>
    </row>
    <row r="6" spans="1:166" s="54" customFormat="1" x14ac:dyDescent="0.25">
      <c r="A6" s="35" t="s">
        <v>165</v>
      </c>
      <c r="B6" s="50">
        <f>B8</f>
        <v>2022</v>
      </c>
      <c r="C6" s="50">
        <f t="shared" ref="C6:M6" si="2">C8</f>
        <v>150002</v>
      </c>
      <c r="D6" s="50">
        <f t="shared" si="2"/>
        <v>46</v>
      </c>
      <c r="E6" s="50">
        <f t="shared" si="2"/>
        <v>6</v>
      </c>
      <c r="F6" s="50">
        <f t="shared" si="2"/>
        <v>0</v>
      </c>
      <c r="G6" s="50">
        <f t="shared" si="2"/>
        <v>16</v>
      </c>
      <c r="H6" s="152" t="str">
        <f>IF(H8&lt;&gt;I8,H8,"")&amp;IF(I8&lt;&gt;J8,I8,"")&amp;"　"&amp;J8</f>
        <v>新潟県　魚沼基幹病院</v>
      </c>
      <c r="I6" s="153"/>
      <c r="J6" s="154"/>
      <c r="K6" s="50" t="str">
        <f t="shared" si="2"/>
        <v>当然財務</v>
      </c>
      <c r="L6" s="50" t="str">
        <f t="shared" si="2"/>
        <v>病院事業</v>
      </c>
      <c r="M6" s="50" t="str">
        <f t="shared" si="2"/>
        <v>一般病院</v>
      </c>
      <c r="N6" s="50" t="str">
        <f>N8</f>
        <v>400床以上～500床未満</v>
      </c>
      <c r="O6" s="50" t="str">
        <f>O8</f>
        <v>非設置</v>
      </c>
      <c r="P6" s="50" t="str">
        <f>P8</f>
        <v>指定管理者(利用料金制)</v>
      </c>
      <c r="Q6" s="51">
        <f t="shared" ref="Q6:AH6" si="3">Q8</f>
        <v>31</v>
      </c>
      <c r="R6" s="50" t="str">
        <f t="shared" si="3"/>
        <v>対象</v>
      </c>
      <c r="S6" s="50" t="str">
        <f t="shared" si="3"/>
        <v>-</v>
      </c>
      <c r="T6" s="50" t="str">
        <f t="shared" si="3"/>
        <v>救 臨 感 災</v>
      </c>
      <c r="U6" s="51">
        <f>U8</f>
        <v>2163908</v>
      </c>
      <c r="V6" s="51">
        <f>V8</f>
        <v>33549</v>
      </c>
      <c r="W6" s="50" t="str">
        <f>W8</f>
        <v>-</v>
      </c>
      <c r="X6" s="50" t="str">
        <f t="shared" ref="X6" si="4">X8</f>
        <v>第２種該当</v>
      </c>
      <c r="Y6" s="50" t="str">
        <f t="shared" si="3"/>
        <v>７：１</v>
      </c>
      <c r="Z6" s="51">
        <f t="shared" si="3"/>
        <v>400</v>
      </c>
      <c r="AA6" s="51" t="str">
        <f t="shared" si="3"/>
        <v>-</v>
      </c>
      <c r="AB6" s="51" t="str">
        <f t="shared" si="3"/>
        <v>-</v>
      </c>
      <c r="AC6" s="51">
        <f t="shared" si="3"/>
        <v>50</v>
      </c>
      <c r="AD6" s="51">
        <f t="shared" si="3"/>
        <v>4</v>
      </c>
      <c r="AE6" s="51">
        <f t="shared" si="3"/>
        <v>454</v>
      </c>
      <c r="AF6" s="51">
        <f t="shared" si="3"/>
        <v>362</v>
      </c>
      <c r="AG6" s="51" t="str">
        <f t="shared" si="3"/>
        <v>-</v>
      </c>
      <c r="AH6" s="51">
        <f t="shared" si="3"/>
        <v>362</v>
      </c>
      <c r="AI6" s="52">
        <f>IF(AI8="-",NA(),AI8)</f>
        <v>97.2</v>
      </c>
      <c r="AJ6" s="52">
        <f t="shared" ref="AJ6:AR6" si="5">IF(AJ8="-",NA(),AJ8)</f>
        <v>99</v>
      </c>
      <c r="AK6" s="52">
        <f t="shared" si="5"/>
        <v>99.5</v>
      </c>
      <c r="AL6" s="52">
        <f t="shared" si="5"/>
        <v>104.2</v>
      </c>
      <c r="AM6" s="52">
        <f t="shared" si="5"/>
        <v>100.2</v>
      </c>
      <c r="AN6" s="52">
        <f t="shared" si="5"/>
        <v>99</v>
      </c>
      <c r="AO6" s="52">
        <f t="shared" si="5"/>
        <v>99</v>
      </c>
      <c r="AP6" s="52">
        <f t="shared" si="5"/>
        <v>103.9</v>
      </c>
      <c r="AQ6" s="52">
        <f t="shared" si="5"/>
        <v>106.6</v>
      </c>
      <c r="AR6" s="52">
        <f t="shared" si="5"/>
        <v>103.5</v>
      </c>
      <c r="AS6" s="52" t="str">
        <f>IF(AS8="-","【-】","【"&amp;SUBSTITUTE(TEXT(AS8,"#,##0.0"),"-","△")&amp;"】")</f>
        <v>【103.5】</v>
      </c>
      <c r="AT6" s="52">
        <f>IF(AT8="-",NA(),AT8)</f>
        <v>68.400000000000006</v>
      </c>
      <c r="AU6" s="52">
        <f t="shared" ref="AU6:BC6" si="6">IF(AU8="-",NA(),AU8)</f>
        <v>70.400000000000006</v>
      </c>
      <c r="AV6" s="52">
        <f t="shared" si="6"/>
        <v>67.8</v>
      </c>
      <c r="AW6" s="52">
        <f t="shared" si="6"/>
        <v>71.599999999999994</v>
      </c>
      <c r="AX6" s="52">
        <f t="shared" si="6"/>
        <v>76.8</v>
      </c>
      <c r="AY6" s="52">
        <f t="shared" si="6"/>
        <v>92.3</v>
      </c>
      <c r="AZ6" s="52">
        <f t="shared" si="6"/>
        <v>92.4</v>
      </c>
      <c r="BA6" s="52">
        <f t="shared" si="6"/>
        <v>87.5</v>
      </c>
      <c r="BB6" s="52">
        <f t="shared" si="6"/>
        <v>89.4</v>
      </c>
      <c r="BC6" s="52">
        <f t="shared" si="6"/>
        <v>88.9</v>
      </c>
      <c r="BD6" s="52" t="str">
        <f>IF(BD8="-","【-】","【"&amp;SUBSTITUTE(TEXT(BD8,"#,##0.0"),"-","△")&amp;"】")</f>
        <v>【86.4】</v>
      </c>
      <c r="BE6" s="52">
        <f>IF(BE8="-",NA(),BE8)</f>
        <v>68.400000000000006</v>
      </c>
      <c r="BF6" s="52">
        <f t="shared" ref="BF6:BN6" si="7">IF(BF8="-",NA(),BF8)</f>
        <v>70.400000000000006</v>
      </c>
      <c r="BG6" s="52">
        <f t="shared" si="7"/>
        <v>67.8</v>
      </c>
      <c r="BH6" s="52">
        <f t="shared" si="7"/>
        <v>71.599999999999994</v>
      </c>
      <c r="BI6" s="52">
        <f t="shared" si="7"/>
        <v>76.8</v>
      </c>
      <c r="BJ6" s="52">
        <f t="shared" si="7"/>
        <v>89.7</v>
      </c>
      <c r="BK6" s="52">
        <f t="shared" si="7"/>
        <v>89.9</v>
      </c>
      <c r="BL6" s="52">
        <f t="shared" si="7"/>
        <v>84.9</v>
      </c>
      <c r="BM6" s="52">
        <f t="shared" si="7"/>
        <v>86.9</v>
      </c>
      <c r="BN6" s="52">
        <f t="shared" si="7"/>
        <v>86.4</v>
      </c>
      <c r="BO6" s="52" t="str">
        <f>IF(BO8="-","【-】","【"&amp;SUBSTITUTE(TEXT(BO8,"#,##0.0"),"-","△")&amp;"】")</f>
        <v>【83.7】</v>
      </c>
      <c r="BP6" s="52">
        <f>IF(BP8="-",NA(),BP8)</f>
        <v>80.7</v>
      </c>
      <c r="BQ6" s="52">
        <f t="shared" ref="BQ6:BY6" si="8">IF(BQ8="-",NA(),BQ8)</f>
        <v>80.900000000000006</v>
      </c>
      <c r="BR6" s="52">
        <f t="shared" si="8"/>
        <v>71.8</v>
      </c>
      <c r="BS6" s="52">
        <f t="shared" si="8"/>
        <v>64.599999999999994</v>
      </c>
      <c r="BT6" s="52">
        <f t="shared" si="8"/>
        <v>69.900000000000006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61112</v>
      </c>
      <c r="CB6" s="53">
        <f t="shared" ref="CB6:CJ6" si="9">IF(CB8="-",NA(),CB8)</f>
        <v>59155</v>
      </c>
      <c r="CC6" s="53">
        <f t="shared" si="9"/>
        <v>61290</v>
      </c>
      <c r="CD6" s="53">
        <f t="shared" si="9"/>
        <v>62989</v>
      </c>
      <c r="CE6" s="53">
        <f t="shared" si="9"/>
        <v>66511</v>
      </c>
      <c r="CF6" s="53">
        <f t="shared" si="9"/>
        <v>59108</v>
      </c>
      <c r="CG6" s="53">
        <f t="shared" si="9"/>
        <v>60271</v>
      </c>
      <c r="CH6" s="53">
        <f t="shared" si="9"/>
        <v>63766</v>
      </c>
      <c r="CI6" s="53">
        <f t="shared" si="9"/>
        <v>66386</v>
      </c>
      <c r="CJ6" s="53">
        <f t="shared" si="9"/>
        <v>69418</v>
      </c>
      <c r="CK6" s="52" t="str">
        <f>IF(CK8="-","【-】","【"&amp;SUBSTITUTE(TEXT(CK8,"#,##0"),"-","△")&amp;"】")</f>
        <v>【61,837】</v>
      </c>
      <c r="CL6" s="53">
        <f>IF(CL8="-",NA(),CL8)</f>
        <v>12810</v>
      </c>
      <c r="CM6" s="53">
        <f t="shared" ref="CM6:CU6" si="10">IF(CM8="-",NA(),CM8)</f>
        <v>13531</v>
      </c>
      <c r="CN6" s="53">
        <f t="shared" si="10"/>
        <v>14440</v>
      </c>
      <c r="CO6" s="53">
        <f t="shared" si="10"/>
        <v>15241</v>
      </c>
      <c r="CP6" s="53">
        <f t="shared" si="10"/>
        <v>14824</v>
      </c>
      <c r="CQ6" s="53">
        <f t="shared" si="10"/>
        <v>15887</v>
      </c>
      <c r="CR6" s="53">
        <f t="shared" si="10"/>
        <v>16979</v>
      </c>
      <c r="CS6" s="53">
        <f t="shared" si="10"/>
        <v>18423</v>
      </c>
      <c r="CT6" s="53">
        <f t="shared" si="10"/>
        <v>19190</v>
      </c>
      <c r="CU6" s="53">
        <f t="shared" si="10"/>
        <v>19216</v>
      </c>
      <c r="CV6" s="52" t="str">
        <f>IF(CV8="-","【-】","【"&amp;SUBSTITUTE(TEXT(CV8,"#,##0"),"-","△")&amp;"】")</f>
        <v>【17,600】</v>
      </c>
      <c r="CW6" s="52">
        <f>IF(CW8="-",NA(),CW8)</f>
        <v>69.7</v>
      </c>
      <c r="CX6" s="52">
        <f t="shared" ref="CX6:DF6" si="11">IF(CX8="-",NA(),CX8)</f>
        <v>67.400000000000006</v>
      </c>
      <c r="CY6" s="52">
        <f t="shared" si="11"/>
        <v>71.8</v>
      </c>
      <c r="CZ6" s="52">
        <f t="shared" si="11"/>
        <v>69.2</v>
      </c>
      <c r="DA6" s="52">
        <f t="shared" si="11"/>
        <v>67.099999999999994</v>
      </c>
      <c r="DB6" s="52">
        <f t="shared" si="11"/>
        <v>53</v>
      </c>
      <c r="DC6" s="52">
        <f t="shared" si="11"/>
        <v>53</v>
      </c>
      <c r="DD6" s="52">
        <f t="shared" si="11"/>
        <v>56.7</v>
      </c>
      <c r="DE6" s="52">
        <f t="shared" si="11"/>
        <v>54.2</v>
      </c>
      <c r="DF6" s="52">
        <f t="shared" si="11"/>
        <v>53.9</v>
      </c>
      <c r="DG6" s="52" t="str">
        <f>IF(DG8="-","【-】","【"&amp;SUBSTITUTE(TEXT(DG8,"#,##0.0"),"-","△")&amp;"】")</f>
        <v>【55.6】</v>
      </c>
      <c r="DH6" s="52">
        <f>IF(DH8="-",NA(),DH8)</f>
        <v>26.6</v>
      </c>
      <c r="DI6" s="52">
        <f t="shared" ref="DI6:DQ6" si="12">IF(DI8="-",NA(),DI8)</f>
        <v>27.1</v>
      </c>
      <c r="DJ6" s="52">
        <f t="shared" si="12"/>
        <v>27.1</v>
      </c>
      <c r="DK6" s="52">
        <f t="shared" si="12"/>
        <v>26.9</v>
      </c>
      <c r="DL6" s="52">
        <f t="shared" si="12"/>
        <v>26.3</v>
      </c>
      <c r="DM6" s="52">
        <f t="shared" si="12"/>
        <v>25.8</v>
      </c>
      <c r="DN6" s="52">
        <f t="shared" si="12"/>
        <v>26.4</v>
      </c>
      <c r="DO6" s="52">
        <f t="shared" si="12"/>
        <v>26.2</v>
      </c>
      <c r="DP6" s="52">
        <f t="shared" si="12"/>
        <v>26.3</v>
      </c>
      <c r="DQ6" s="52">
        <f t="shared" si="12"/>
        <v>26.3</v>
      </c>
      <c r="DR6" s="52" t="str">
        <f>IF(DR8="-","【-】","【"&amp;SUBSTITUTE(TEXT(DR8,"#,##0.0"),"-","△")&amp;"】")</f>
        <v>【25.1】</v>
      </c>
      <c r="DS6" s="52">
        <f>IF(DS8="-",NA(),DS8)</f>
        <v>40.799999999999997</v>
      </c>
      <c r="DT6" s="52">
        <f t="shared" ref="DT6:EB6" si="13">IF(DT8="-",NA(),DT8)</f>
        <v>38.299999999999997</v>
      </c>
      <c r="DU6" s="52">
        <f t="shared" si="13"/>
        <v>40.700000000000003</v>
      </c>
      <c r="DV6" s="52">
        <f t="shared" si="13"/>
        <v>31.8</v>
      </c>
      <c r="DW6" s="52">
        <f t="shared" si="13"/>
        <v>28.6</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27</v>
      </c>
      <c r="EE6" s="52">
        <f t="shared" ref="EE6:EM6" si="14">IF(EE8="-",NA(),EE8)</f>
        <v>35.299999999999997</v>
      </c>
      <c r="EF6" s="52">
        <f t="shared" si="14"/>
        <v>43.5</v>
      </c>
      <c r="EG6" s="52">
        <f t="shared" si="14"/>
        <v>50.1</v>
      </c>
      <c r="EH6" s="52">
        <f t="shared" si="14"/>
        <v>54</v>
      </c>
      <c r="EI6" s="52">
        <f t="shared" si="14"/>
        <v>53.7</v>
      </c>
      <c r="EJ6" s="52">
        <f t="shared" si="14"/>
        <v>56.4</v>
      </c>
      <c r="EK6" s="52">
        <f t="shared" si="14"/>
        <v>56.8</v>
      </c>
      <c r="EL6" s="52">
        <f t="shared" si="14"/>
        <v>58.5</v>
      </c>
      <c r="EM6" s="52">
        <f t="shared" si="14"/>
        <v>57.4</v>
      </c>
      <c r="EN6" s="52" t="str">
        <f>IF(EN8="-","【-】","【"&amp;SUBSTITUTE(TEXT(EN8,"#,##0.0"),"-","△")&amp;"】")</f>
        <v>【56.4】</v>
      </c>
      <c r="EO6" s="52">
        <f>IF(EO8="-",NA(),EO8)</f>
        <v>44.3</v>
      </c>
      <c r="EP6" s="52">
        <f t="shared" ref="EP6:EX6" si="15">IF(EP8="-",NA(),EP8)</f>
        <v>59.2</v>
      </c>
      <c r="EQ6" s="52">
        <f t="shared" si="15"/>
        <v>73.900000000000006</v>
      </c>
      <c r="ER6" s="52">
        <f t="shared" si="15"/>
        <v>84.3</v>
      </c>
      <c r="ES6" s="52">
        <f t="shared" si="15"/>
        <v>87.3</v>
      </c>
      <c r="ET6" s="52">
        <f t="shared" si="15"/>
        <v>69.3</v>
      </c>
      <c r="EU6" s="52">
        <f t="shared" si="15"/>
        <v>71.099999999999994</v>
      </c>
      <c r="EV6" s="52">
        <f t="shared" si="15"/>
        <v>69.8</v>
      </c>
      <c r="EW6" s="52">
        <f t="shared" si="15"/>
        <v>69.7</v>
      </c>
      <c r="EX6" s="52">
        <f t="shared" si="15"/>
        <v>68.8</v>
      </c>
      <c r="EY6" s="52" t="str">
        <f>IF(EY8="-","【-】","【"&amp;SUBSTITUTE(TEXT(EY8,"#,##0.0"),"-","△")&amp;"】")</f>
        <v>【70.7】</v>
      </c>
      <c r="EZ6" s="53">
        <f>IF(EZ8="-",NA(),EZ8)</f>
        <v>49578826</v>
      </c>
      <c r="FA6" s="53">
        <f t="shared" ref="FA6:FI6" si="16">IF(FA8="-",NA(),FA8)</f>
        <v>49732540</v>
      </c>
      <c r="FB6" s="53">
        <f t="shared" si="16"/>
        <v>49769645</v>
      </c>
      <c r="FC6" s="53">
        <f t="shared" si="16"/>
        <v>49803430</v>
      </c>
      <c r="FD6" s="53">
        <f t="shared" si="16"/>
        <v>49966143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5">
      <c r="A7" s="35" t="s">
        <v>166</v>
      </c>
      <c r="B7" s="50">
        <f t="shared" ref="B7:AH7" si="17">B8</f>
        <v>2022</v>
      </c>
      <c r="C7" s="50">
        <f t="shared" si="17"/>
        <v>150002</v>
      </c>
      <c r="D7" s="50">
        <f t="shared" si="17"/>
        <v>46</v>
      </c>
      <c r="E7" s="50">
        <f t="shared" si="17"/>
        <v>6</v>
      </c>
      <c r="F7" s="50">
        <f t="shared" si="17"/>
        <v>0</v>
      </c>
      <c r="G7" s="50">
        <f t="shared" si="17"/>
        <v>16</v>
      </c>
      <c r="H7" s="50"/>
      <c r="I7" s="50"/>
      <c r="J7" s="50"/>
      <c r="K7" s="50" t="str">
        <f t="shared" si="17"/>
        <v>当然財務</v>
      </c>
      <c r="L7" s="50" t="str">
        <f t="shared" si="17"/>
        <v>病院事業</v>
      </c>
      <c r="M7" s="50" t="str">
        <f t="shared" si="17"/>
        <v>一般病院</v>
      </c>
      <c r="N7" s="50" t="str">
        <f>N8</f>
        <v>400床以上～500床未満</v>
      </c>
      <c r="O7" s="50" t="str">
        <f>O8</f>
        <v>非設置</v>
      </c>
      <c r="P7" s="50" t="str">
        <f>P8</f>
        <v>指定管理者(利用料金制)</v>
      </c>
      <c r="Q7" s="51">
        <f t="shared" si="17"/>
        <v>31</v>
      </c>
      <c r="R7" s="50" t="str">
        <f t="shared" si="17"/>
        <v>対象</v>
      </c>
      <c r="S7" s="50" t="str">
        <f t="shared" si="17"/>
        <v>-</v>
      </c>
      <c r="T7" s="50" t="str">
        <f t="shared" si="17"/>
        <v>救 臨 感 災</v>
      </c>
      <c r="U7" s="51">
        <f>U8</f>
        <v>2163908</v>
      </c>
      <c r="V7" s="51">
        <f>V8</f>
        <v>33549</v>
      </c>
      <c r="W7" s="50" t="str">
        <f>W8</f>
        <v>-</v>
      </c>
      <c r="X7" s="50" t="str">
        <f t="shared" si="17"/>
        <v>第２種該当</v>
      </c>
      <c r="Y7" s="50" t="str">
        <f t="shared" si="17"/>
        <v>７：１</v>
      </c>
      <c r="Z7" s="51">
        <f t="shared" si="17"/>
        <v>400</v>
      </c>
      <c r="AA7" s="51" t="str">
        <f t="shared" si="17"/>
        <v>-</v>
      </c>
      <c r="AB7" s="51" t="str">
        <f t="shared" si="17"/>
        <v>-</v>
      </c>
      <c r="AC7" s="51">
        <f t="shared" si="17"/>
        <v>50</v>
      </c>
      <c r="AD7" s="51">
        <f t="shared" si="17"/>
        <v>4</v>
      </c>
      <c r="AE7" s="51">
        <f t="shared" si="17"/>
        <v>454</v>
      </c>
      <c r="AF7" s="51">
        <f t="shared" si="17"/>
        <v>362</v>
      </c>
      <c r="AG7" s="51" t="str">
        <f t="shared" si="17"/>
        <v>-</v>
      </c>
      <c r="AH7" s="51">
        <f t="shared" si="17"/>
        <v>362</v>
      </c>
      <c r="AI7" s="52">
        <f>AI8</f>
        <v>97.2</v>
      </c>
      <c r="AJ7" s="52">
        <f t="shared" ref="AJ7:AR7" si="18">AJ8</f>
        <v>99</v>
      </c>
      <c r="AK7" s="52">
        <f t="shared" si="18"/>
        <v>99.5</v>
      </c>
      <c r="AL7" s="52">
        <f t="shared" si="18"/>
        <v>104.2</v>
      </c>
      <c r="AM7" s="52">
        <f t="shared" si="18"/>
        <v>100.2</v>
      </c>
      <c r="AN7" s="52">
        <f t="shared" si="18"/>
        <v>99</v>
      </c>
      <c r="AO7" s="52">
        <f t="shared" si="18"/>
        <v>99</v>
      </c>
      <c r="AP7" s="52">
        <f t="shared" si="18"/>
        <v>103.9</v>
      </c>
      <c r="AQ7" s="52">
        <f t="shared" si="18"/>
        <v>106.6</v>
      </c>
      <c r="AR7" s="52">
        <f t="shared" si="18"/>
        <v>103.5</v>
      </c>
      <c r="AS7" s="52"/>
      <c r="AT7" s="52">
        <f>AT8</f>
        <v>68.400000000000006</v>
      </c>
      <c r="AU7" s="52">
        <f t="shared" ref="AU7:BC7" si="19">AU8</f>
        <v>70.400000000000006</v>
      </c>
      <c r="AV7" s="52">
        <f t="shared" si="19"/>
        <v>67.8</v>
      </c>
      <c r="AW7" s="52">
        <f t="shared" si="19"/>
        <v>71.599999999999994</v>
      </c>
      <c r="AX7" s="52">
        <f t="shared" si="19"/>
        <v>76.8</v>
      </c>
      <c r="AY7" s="52">
        <f t="shared" si="19"/>
        <v>92.3</v>
      </c>
      <c r="AZ7" s="52">
        <f t="shared" si="19"/>
        <v>92.4</v>
      </c>
      <c r="BA7" s="52">
        <f t="shared" si="19"/>
        <v>87.5</v>
      </c>
      <c r="BB7" s="52">
        <f t="shared" si="19"/>
        <v>89.4</v>
      </c>
      <c r="BC7" s="52">
        <f t="shared" si="19"/>
        <v>88.9</v>
      </c>
      <c r="BD7" s="52"/>
      <c r="BE7" s="52">
        <f>BE8</f>
        <v>68.400000000000006</v>
      </c>
      <c r="BF7" s="52">
        <f t="shared" ref="BF7:BN7" si="20">BF8</f>
        <v>70.400000000000006</v>
      </c>
      <c r="BG7" s="52">
        <f t="shared" si="20"/>
        <v>67.8</v>
      </c>
      <c r="BH7" s="52">
        <f t="shared" si="20"/>
        <v>71.599999999999994</v>
      </c>
      <c r="BI7" s="52">
        <f t="shared" si="20"/>
        <v>76.8</v>
      </c>
      <c r="BJ7" s="52">
        <f t="shared" si="20"/>
        <v>89.7</v>
      </c>
      <c r="BK7" s="52">
        <f t="shared" si="20"/>
        <v>89.9</v>
      </c>
      <c r="BL7" s="52">
        <f t="shared" si="20"/>
        <v>84.9</v>
      </c>
      <c r="BM7" s="52">
        <f t="shared" si="20"/>
        <v>86.9</v>
      </c>
      <c r="BN7" s="52">
        <f t="shared" si="20"/>
        <v>86.4</v>
      </c>
      <c r="BO7" s="52"/>
      <c r="BP7" s="52">
        <f>BP8</f>
        <v>80.7</v>
      </c>
      <c r="BQ7" s="52">
        <f t="shared" ref="BQ7:BY7" si="21">BQ8</f>
        <v>80.900000000000006</v>
      </c>
      <c r="BR7" s="52">
        <f t="shared" si="21"/>
        <v>71.8</v>
      </c>
      <c r="BS7" s="52">
        <f t="shared" si="21"/>
        <v>64.599999999999994</v>
      </c>
      <c r="BT7" s="52">
        <f t="shared" si="21"/>
        <v>69.900000000000006</v>
      </c>
      <c r="BU7" s="52">
        <f t="shared" si="21"/>
        <v>77.599999999999994</v>
      </c>
      <c r="BV7" s="52">
        <f t="shared" si="21"/>
        <v>77</v>
      </c>
      <c r="BW7" s="52">
        <f t="shared" si="21"/>
        <v>68.400000000000006</v>
      </c>
      <c r="BX7" s="52">
        <f t="shared" si="21"/>
        <v>68.2</v>
      </c>
      <c r="BY7" s="52">
        <f t="shared" si="21"/>
        <v>68.400000000000006</v>
      </c>
      <c r="BZ7" s="52"/>
      <c r="CA7" s="53">
        <f>CA8</f>
        <v>61112</v>
      </c>
      <c r="CB7" s="53">
        <f t="shared" ref="CB7:CJ7" si="22">CB8</f>
        <v>59155</v>
      </c>
      <c r="CC7" s="53">
        <f t="shared" si="22"/>
        <v>61290</v>
      </c>
      <c r="CD7" s="53">
        <f t="shared" si="22"/>
        <v>62989</v>
      </c>
      <c r="CE7" s="53">
        <f t="shared" si="22"/>
        <v>66511</v>
      </c>
      <c r="CF7" s="53">
        <f t="shared" si="22"/>
        <v>59108</v>
      </c>
      <c r="CG7" s="53">
        <f t="shared" si="22"/>
        <v>60271</v>
      </c>
      <c r="CH7" s="53">
        <f t="shared" si="22"/>
        <v>63766</v>
      </c>
      <c r="CI7" s="53">
        <f t="shared" si="22"/>
        <v>66386</v>
      </c>
      <c r="CJ7" s="53">
        <f t="shared" si="22"/>
        <v>69418</v>
      </c>
      <c r="CK7" s="52"/>
      <c r="CL7" s="53">
        <f>CL8</f>
        <v>12810</v>
      </c>
      <c r="CM7" s="53">
        <f t="shared" ref="CM7:CU7" si="23">CM8</f>
        <v>13531</v>
      </c>
      <c r="CN7" s="53">
        <f t="shared" si="23"/>
        <v>14440</v>
      </c>
      <c r="CO7" s="53">
        <f t="shared" si="23"/>
        <v>15241</v>
      </c>
      <c r="CP7" s="53">
        <f t="shared" si="23"/>
        <v>14824</v>
      </c>
      <c r="CQ7" s="53">
        <f t="shared" si="23"/>
        <v>15887</v>
      </c>
      <c r="CR7" s="53">
        <f t="shared" si="23"/>
        <v>16979</v>
      </c>
      <c r="CS7" s="53">
        <f t="shared" si="23"/>
        <v>18423</v>
      </c>
      <c r="CT7" s="53">
        <f t="shared" si="23"/>
        <v>19190</v>
      </c>
      <c r="CU7" s="53">
        <f t="shared" si="23"/>
        <v>19216</v>
      </c>
      <c r="CV7" s="52"/>
      <c r="CW7" s="52">
        <f>CW8</f>
        <v>69.7</v>
      </c>
      <c r="CX7" s="52">
        <f t="shared" ref="CX7:DF7" si="24">CX8</f>
        <v>67.400000000000006</v>
      </c>
      <c r="CY7" s="52">
        <f t="shared" si="24"/>
        <v>71.8</v>
      </c>
      <c r="CZ7" s="52">
        <f t="shared" si="24"/>
        <v>69.2</v>
      </c>
      <c r="DA7" s="52">
        <f t="shared" si="24"/>
        <v>67.099999999999994</v>
      </c>
      <c r="DB7" s="52">
        <f t="shared" si="24"/>
        <v>53</v>
      </c>
      <c r="DC7" s="52">
        <f t="shared" si="24"/>
        <v>53</v>
      </c>
      <c r="DD7" s="52">
        <f t="shared" si="24"/>
        <v>56.7</v>
      </c>
      <c r="DE7" s="52">
        <f t="shared" si="24"/>
        <v>54.2</v>
      </c>
      <c r="DF7" s="52">
        <f t="shared" si="24"/>
        <v>53.9</v>
      </c>
      <c r="DG7" s="52"/>
      <c r="DH7" s="52">
        <f>DH8</f>
        <v>26.6</v>
      </c>
      <c r="DI7" s="52">
        <f t="shared" ref="DI7:DQ7" si="25">DI8</f>
        <v>27.1</v>
      </c>
      <c r="DJ7" s="52">
        <f t="shared" si="25"/>
        <v>27.1</v>
      </c>
      <c r="DK7" s="52">
        <f t="shared" si="25"/>
        <v>26.9</v>
      </c>
      <c r="DL7" s="52">
        <f t="shared" si="25"/>
        <v>26.3</v>
      </c>
      <c r="DM7" s="52">
        <f t="shared" si="25"/>
        <v>25.8</v>
      </c>
      <c r="DN7" s="52">
        <f t="shared" si="25"/>
        <v>26.4</v>
      </c>
      <c r="DO7" s="52">
        <f t="shared" si="25"/>
        <v>26.2</v>
      </c>
      <c r="DP7" s="52">
        <f t="shared" si="25"/>
        <v>26.3</v>
      </c>
      <c r="DQ7" s="52">
        <f t="shared" si="25"/>
        <v>26.3</v>
      </c>
      <c r="DR7" s="52"/>
      <c r="DS7" s="52">
        <f>DS8</f>
        <v>40.799999999999997</v>
      </c>
      <c r="DT7" s="52">
        <f t="shared" ref="DT7:EB7" si="26">DT8</f>
        <v>38.299999999999997</v>
      </c>
      <c r="DU7" s="52">
        <f t="shared" si="26"/>
        <v>40.700000000000003</v>
      </c>
      <c r="DV7" s="52">
        <f t="shared" si="26"/>
        <v>31.8</v>
      </c>
      <c r="DW7" s="52">
        <f t="shared" si="26"/>
        <v>28.6</v>
      </c>
      <c r="DX7" s="52">
        <f t="shared" si="26"/>
        <v>40.4</v>
      </c>
      <c r="DY7" s="52">
        <f t="shared" si="26"/>
        <v>40.1</v>
      </c>
      <c r="DZ7" s="52">
        <f t="shared" si="26"/>
        <v>40.799999999999997</v>
      </c>
      <c r="EA7" s="52">
        <f t="shared" si="26"/>
        <v>40.4</v>
      </c>
      <c r="EB7" s="52">
        <f t="shared" si="26"/>
        <v>33.799999999999997</v>
      </c>
      <c r="EC7" s="52"/>
      <c r="ED7" s="52">
        <f>ED8</f>
        <v>27</v>
      </c>
      <c r="EE7" s="52">
        <f t="shared" ref="EE7:EM7" si="27">EE8</f>
        <v>35.299999999999997</v>
      </c>
      <c r="EF7" s="52">
        <f t="shared" si="27"/>
        <v>43.5</v>
      </c>
      <c r="EG7" s="52">
        <f t="shared" si="27"/>
        <v>50.1</v>
      </c>
      <c r="EH7" s="52">
        <f t="shared" si="27"/>
        <v>54</v>
      </c>
      <c r="EI7" s="52">
        <f t="shared" si="27"/>
        <v>53.7</v>
      </c>
      <c r="EJ7" s="52">
        <f t="shared" si="27"/>
        <v>56.4</v>
      </c>
      <c r="EK7" s="52">
        <f t="shared" si="27"/>
        <v>56.8</v>
      </c>
      <c r="EL7" s="52">
        <f t="shared" si="27"/>
        <v>58.5</v>
      </c>
      <c r="EM7" s="52">
        <f t="shared" si="27"/>
        <v>57.4</v>
      </c>
      <c r="EN7" s="52"/>
      <c r="EO7" s="52">
        <f>EO8</f>
        <v>44.3</v>
      </c>
      <c r="EP7" s="52">
        <f t="shared" ref="EP7:EX7" si="28">EP8</f>
        <v>59.2</v>
      </c>
      <c r="EQ7" s="52">
        <f t="shared" si="28"/>
        <v>73.900000000000006</v>
      </c>
      <c r="ER7" s="52">
        <f t="shared" si="28"/>
        <v>84.3</v>
      </c>
      <c r="ES7" s="52">
        <f t="shared" si="28"/>
        <v>87.3</v>
      </c>
      <c r="ET7" s="52">
        <f t="shared" si="28"/>
        <v>69.3</v>
      </c>
      <c r="EU7" s="52">
        <f t="shared" si="28"/>
        <v>71.099999999999994</v>
      </c>
      <c r="EV7" s="52">
        <f t="shared" si="28"/>
        <v>69.8</v>
      </c>
      <c r="EW7" s="52">
        <f t="shared" si="28"/>
        <v>69.7</v>
      </c>
      <c r="EX7" s="52">
        <f t="shared" si="28"/>
        <v>68.8</v>
      </c>
      <c r="EY7" s="52"/>
      <c r="EZ7" s="53">
        <f>EZ8</f>
        <v>49578826</v>
      </c>
      <c r="FA7" s="53">
        <f t="shared" ref="FA7:FI7" si="29">FA8</f>
        <v>49732540</v>
      </c>
      <c r="FB7" s="53">
        <f t="shared" si="29"/>
        <v>49769645</v>
      </c>
      <c r="FC7" s="53">
        <f t="shared" si="29"/>
        <v>49803430</v>
      </c>
      <c r="FD7" s="53">
        <f t="shared" si="29"/>
        <v>49966143</v>
      </c>
      <c r="FE7" s="53">
        <f t="shared" si="29"/>
        <v>47442477</v>
      </c>
      <c r="FF7" s="53">
        <f t="shared" si="29"/>
        <v>48164556</v>
      </c>
      <c r="FG7" s="53">
        <f t="shared" si="29"/>
        <v>49637382</v>
      </c>
      <c r="FH7" s="53">
        <f t="shared" si="29"/>
        <v>50098024</v>
      </c>
      <c r="FI7" s="53">
        <f t="shared" si="29"/>
        <v>50586262</v>
      </c>
      <c r="FJ7" s="53"/>
    </row>
    <row r="8" spans="1:166" s="54" customFormat="1" x14ac:dyDescent="0.25">
      <c r="A8" s="35"/>
      <c r="B8" s="55">
        <v>2022</v>
      </c>
      <c r="C8" s="55">
        <v>150002</v>
      </c>
      <c r="D8" s="55">
        <v>46</v>
      </c>
      <c r="E8" s="55">
        <v>6</v>
      </c>
      <c r="F8" s="55">
        <v>0</v>
      </c>
      <c r="G8" s="55">
        <v>16</v>
      </c>
      <c r="H8" s="55" t="s">
        <v>167</v>
      </c>
      <c r="I8" s="55" t="s">
        <v>167</v>
      </c>
      <c r="J8" s="55" t="s">
        <v>168</v>
      </c>
      <c r="K8" s="55" t="s">
        <v>169</v>
      </c>
      <c r="L8" s="55" t="s">
        <v>170</v>
      </c>
      <c r="M8" s="55" t="s">
        <v>171</v>
      </c>
      <c r="N8" s="55" t="s">
        <v>172</v>
      </c>
      <c r="O8" s="55" t="s">
        <v>173</v>
      </c>
      <c r="P8" s="55" t="s">
        <v>174</v>
      </c>
      <c r="Q8" s="56">
        <v>31</v>
      </c>
      <c r="R8" s="55" t="s">
        <v>175</v>
      </c>
      <c r="S8" s="55" t="s">
        <v>40</v>
      </c>
      <c r="T8" s="55" t="s">
        <v>176</v>
      </c>
      <c r="U8" s="56">
        <v>2163908</v>
      </c>
      <c r="V8" s="56">
        <v>33549</v>
      </c>
      <c r="W8" s="55" t="s">
        <v>40</v>
      </c>
      <c r="X8" s="55" t="s">
        <v>177</v>
      </c>
      <c r="Y8" s="57" t="s">
        <v>178</v>
      </c>
      <c r="Z8" s="56">
        <v>400</v>
      </c>
      <c r="AA8" s="56" t="s">
        <v>40</v>
      </c>
      <c r="AB8" s="56" t="s">
        <v>40</v>
      </c>
      <c r="AC8" s="56">
        <v>50</v>
      </c>
      <c r="AD8" s="56">
        <v>4</v>
      </c>
      <c r="AE8" s="56">
        <v>454</v>
      </c>
      <c r="AF8" s="56">
        <v>362</v>
      </c>
      <c r="AG8" s="56" t="s">
        <v>40</v>
      </c>
      <c r="AH8" s="56">
        <v>362</v>
      </c>
      <c r="AI8" s="58">
        <v>97.2</v>
      </c>
      <c r="AJ8" s="58">
        <v>99</v>
      </c>
      <c r="AK8" s="58">
        <v>99.5</v>
      </c>
      <c r="AL8" s="58">
        <v>104.2</v>
      </c>
      <c r="AM8" s="58">
        <v>100.2</v>
      </c>
      <c r="AN8" s="58">
        <v>99</v>
      </c>
      <c r="AO8" s="58">
        <v>99</v>
      </c>
      <c r="AP8" s="58">
        <v>103.9</v>
      </c>
      <c r="AQ8" s="58">
        <v>106.6</v>
      </c>
      <c r="AR8" s="58">
        <v>103.5</v>
      </c>
      <c r="AS8" s="58">
        <v>103.5</v>
      </c>
      <c r="AT8" s="58">
        <v>68.400000000000006</v>
      </c>
      <c r="AU8" s="58">
        <v>70.400000000000006</v>
      </c>
      <c r="AV8" s="58">
        <v>67.8</v>
      </c>
      <c r="AW8" s="58">
        <v>71.599999999999994</v>
      </c>
      <c r="AX8" s="58">
        <v>76.8</v>
      </c>
      <c r="AY8" s="58">
        <v>92.3</v>
      </c>
      <c r="AZ8" s="58">
        <v>92.4</v>
      </c>
      <c r="BA8" s="58">
        <v>87.5</v>
      </c>
      <c r="BB8" s="58">
        <v>89.4</v>
      </c>
      <c r="BC8" s="58">
        <v>88.9</v>
      </c>
      <c r="BD8" s="58">
        <v>86.4</v>
      </c>
      <c r="BE8" s="59">
        <v>68.400000000000006</v>
      </c>
      <c r="BF8" s="59">
        <v>70.400000000000006</v>
      </c>
      <c r="BG8" s="59">
        <v>67.8</v>
      </c>
      <c r="BH8" s="59">
        <v>71.599999999999994</v>
      </c>
      <c r="BI8" s="59">
        <v>76.8</v>
      </c>
      <c r="BJ8" s="59">
        <v>89.7</v>
      </c>
      <c r="BK8" s="59">
        <v>89.9</v>
      </c>
      <c r="BL8" s="59">
        <v>84.9</v>
      </c>
      <c r="BM8" s="59">
        <v>86.9</v>
      </c>
      <c r="BN8" s="59">
        <v>86.4</v>
      </c>
      <c r="BO8" s="59">
        <v>83.7</v>
      </c>
      <c r="BP8" s="58">
        <v>80.7</v>
      </c>
      <c r="BQ8" s="58">
        <v>80.900000000000006</v>
      </c>
      <c r="BR8" s="58">
        <v>71.8</v>
      </c>
      <c r="BS8" s="58">
        <v>64.599999999999994</v>
      </c>
      <c r="BT8" s="58">
        <v>69.900000000000006</v>
      </c>
      <c r="BU8" s="58">
        <v>77.599999999999994</v>
      </c>
      <c r="BV8" s="58">
        <v>77</v>
      </c>
      <c r="BW8" s="58">
        <v>68.400000000000006</v>
      </c>
      <c r="BX8" s="58">
        <v>68.2</v>
      </c>
      <c r="BY8" s="58">
        <v>68.400000000000006</v>
      </c>
      <c r="BZ8" s="58">
        <v>66.8</v>
      </c>
      <c r="CA8" s="59">
        <v>61112</v>
      </c>
      <c r="CB8" s="59">
        <v>59155</v>
      </c>
      <c r="CC8" s="59">
        <v>61290</v>
      </c>
      <c r="CD8" s="59">
        <v>62989</v>
      </c>
      <c r="CE8" s="59">
        <v>66511</v>
      </c>
      <c r="CF8" s="59">
        <v>59108</v>
      </c>
      <c r="CG8" s="59">
        <v>60271</v>
      </c>
      <c r="CH8" s="59">
        <v>63766</v>
      </c>
      <c r="CI8" s="59">
        <v>66386</v>
      </c>
      <c r="CJ8" s="59">
        <v>69418</v>
      </c>
      <c r="CK8" s="58">
        <v>61837</v>
      </c>
      <c r="CL8" s="59">
        <v>12810</v>
      </c>
      <c r="CM8" s="59">
        <v>13531</v>
      </c>
      <c r="CN8" s="59">
        <v>14440</v>
      </c>
      <c r="CO8" s="59">
        <v>15241</v>
      </c>
      <c r="CP8" s="59">
        <v>14824</v>
      </c>
      <c r="CQ8" s="59">
        <v>15887</v>
      </c>
      <c r="CR8" s="59">
        <v>16979</v>
      </c>
      <c r="CS8" s="59">
        <v>18423</v>
      </c>
      <c r="CT8" s="59">
        <v>19190</v>
      </c>
      <c r="CU8" s="59">
        <v>19216</v>
      </c>
      <c r="CV8" s="58">
        <v>17600</v>
      </c>
      <c r="CW8" s="59">
        <v>69.7</v>
      </c>
      <c r="CX8" s="59">
        <v>67.400000000000006</v>
      </c>
      <c r="CY8" s="59">
        <v>71.8</v>
      </c>
      <c r="CZ8" s="59">
        <v>69.2</v>
      </c>
      <c r="DA8" s="59">
        <v>67.099999999999994</v>
      </c>
      <c r="DB8" s="59">
        <v>53</v>
      </c>
      <c r="DC8" s="59">
        <v>53</v>
      </c>
      <c r="DD8" s="59">
        <v>56.7</v>
      </c>
      <c r="DE8" s="59">
        <v>54.2</v>
      </c>
      <c r="DF8" s="59">
        <v>53.9</v>
      </c>
      <c r="DG8" s="59">
        <v>55.6</v>
      </c>
      <c r="DH8" s="59">
        <v>26.6</v>
      </c>
      <c r="DI8" s="59">
        <v>27.1</v>
      </c>
      <c r="DJ8" s="59">
        <v>27.1</v>
      </c>
      <c r="DK8" s="59">
        <v>26.9</v>
      </c>
      <c r="DL8" s="59">
        <v>26.3</v>
      </c>
      <c r="DM8" s="59">
        <v>25.8</v>
      </c>
      <c r="DN8" s="59">
        <v>26.4</v>
      </c>
      <c r="DO8" s="59">
        <v>26.2</v>
      </c>
      <c r="DP8" s="59">
        <v>26.3</v>
      </c>
      <c r="DQ8" s="59">
        <v>26.3</v>
      </c>
      <c r="DR8" s="59">
        <v>25.1</v>
      </c>
      <c r="DS8" s="59">
        <v>40.799999999999997</v>
      </c>
      <c r="DT8" s="59">
        <v>38.299999999999997</v>
      </c>
      <c r="DU8" s="59">
        <v>40.700000000000003</v>
      </c>
      <c r="DV8" s="59">
        <v>31.8</v>
      </c>
      <c r="DW8" s="59">
        <v>28.6</v>
      </c>
      <c r="DX8" s="59">
        <v>40.4</v>
      </c>
      <c r="DY8" s="59">
        <v>40.1</v>
      </c>
      <c r="DZ8" s="59">
        <v>40.799999999999997</v>
      </c>
      <c r="EA8" s="59">
        <v>40.4</v>
      </c>
      <c r="EB8" s="59">
        <v>33.799999999999997</v>
      </c>
      <c r="EC8" s="59">
        <v>63</v>
      </c>
      <c r="ED8" s="58">
        <v>27</v>
      </c>
      <c r="EE8" s="58">
        <v>35.299999999999997</v>
      </c>
      <c r="EF8" s="58">
        <v>43.5</v>
      </c>
      <c r="EG8" s="58">
        <v>50.1</v>
      </c>
      <c r="EH8" s="58">
        <v>54</v>
      </c>
      <c r="EI8" s="58">
        <v>53.7</v>
      </c>
      <c r="EJ8" s="58">
        <v>56.4</v>
      </c>
      <c r="EK8" s="58">
        <v>56.8</v>
      </c>
      <c r="EL8" s="58">
        <v>58.5</v>
      </c>
      <c r="EM8" s="58">
        <v>57.4</v>
      </c>
      <c r="EN8" s="58">
        <v>56.4</v>
      </c>
      <c r="EO8" s="58">
        <v>44.3</v>
      </c>
      <c r="EP8" s="58">
        <v>59.2</v>
      </c>
      <c r="EQ8" s="58">
        <v>73.900000000000006</v>
      </c>
      <c r="ER8" s="58">
        <v>84.3</v>
      </c>
      <c r="ES8" s="58">
        <v>87.3</v>
      </c>
      <c r="ET8" s="58">
        <v>69.3</v>
      </c>
      <c r="EU8" s="58">
        <v>71.099999999999994</v>
      </c>
      <c r="EV8" s="58">
        <v>69.8</v>
      </c>
      <c r="EW8" s="58">
        <v>69.7</v>
      </c>
      <c r="EX8" s="58">
        <v>68.8</v>
      </c>
      <c r="EY8" s="58">
        <v>70.7</v>
      </c>
      <c r="EZ8" s="59">
        <v>49578826</v>
      </c>
      <c r="FA8" s="59">
        <v>49732540</v>
      </c>
      <c r="FB8" s="59">
        <v>49769645</v>
      </c>
      <c r="FC8" s="59">
        <v>49803430</v>
      </c>
      <c r="FD8" s="59">
        <v>49966143</v>
      </c>
      <c r="FE8" s="59">
        <v>47442477</v>
      </c>
      <c r="FF8" s="59">
        <v>48164556</v>
      </c>
      <c r="FG8" s="59">
        <v>49637382</v>
      </c>
      <c r="FH8" s="59">
        <v>50098024</v>
      </c>
      <c r="FI8" s="59">
        <v>50586262</v>
      </c>
      <c r="FJ8" s="59">
        <v>49963977</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2024-01-31T05:18:32Z</cp:lastPrinted>
  <dcterms:created xsi:type="dcterms:W3CDTF">2023-12-20T05:06:53Z</dcterms:created>
  <dcterms:modified xsi:type="dcterms:W3CDTF">2024-01-31T07:09:39Z</dcterms:modified>
  <cp:category/>
</cp:coreProperties>
</file>