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07000_財政課\05_班業務\02_企画調整班\03_公営企業\Ｒ５\20240117公営企業に係る経営比較分析表（令和４年度決算）の分析等について（依頼）\05国へ提出\"/>
    </mc:Choice>
  </mc:AlternateContent>
  <xr:revisionPtr revIDLastSave="0" documentId="13_ncr:1_{CBC59164-1C93-4F0F-8855-133E0F243277}" xr6:coauthVersionLast="47" xr6:coauthVersionMax="47" xr10:uidLastSave="{00000000-0000-0000-0000-000000000000}"/>
  <workbookProtection workbookAlgorithmName="SHA-512" workbookHashValue="fVLQfD994Ordgz7rxW2dDBN/npBE1khNjWOkb0hqzYCwKiqECo5ERgQ2YkaHJX7Rniikq8QYX+4R+bf95QakUw==" workbookSaltValue="XCi64fhiEaZhdFuPLfxT5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H85" i="4"/>
  <c r="BB10" i="4"/>
  <c r="W10" i="4"/>
  <c r="I10" i="4"/>
  <c r="B10" i="4"/>
  <c r="BB8" i="4"/>
  <c r="AT8" i="4"/>
  <c r="AL8" i="4"/>
  <c r="P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<sst xmlns="http://schemas.openxmlformats.org/spreadsheetml/2006/main" count="228" uniqueCount="113">
  <si>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</si>
  <si>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</si>
  <si>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</si>
  <si>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</si>
  <si>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</si>
  <si>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</si>
  <si>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</si>
  <si>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</si>
  <si>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</si>
  <si>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</si>
  <si>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</si>
  <si>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</si>
  <si>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</si>
  <si>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</si>
  <si>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</si>
  <si>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</si>
  <si>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</si>
  <si>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</si>
  <si>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</si>
  <si>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</si>
  <si>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</si>
  <si>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</si>
  <si>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</si>
  <si>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</si>
  <si>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</si>
  <si>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</si>
  <si>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</si>
  <si>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</si>
  <si>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</si>
  <si>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</si>
  <si>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</si>
  <si>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</si>
  <si>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</si>
  <si>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</si>
  <si>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</si>
  <si>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</si>
  <si>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</si>
  <si>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</si>
  <si>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</si>
  <si>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</si>
  <si>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</si>
  <si>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</si>
  <si>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</si>
  <si>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</si>
  <si>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</si>
  <si>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</si>
  <si>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</si>
  <si>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</si>
  <si>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</si>
  <si>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</si>
  <si>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</si>
  <si>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</si>
  <si>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</si>
  <si>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</si>
  <si>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</si>
  <si>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</si>
  <si>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</si>
  <si>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</si>
  <si>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</si>
  <si>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</si>
  <si>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</si>
  <si>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</si>
  <si>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</si>
  <si>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</si>
  <si>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</si>
  <si>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</si>
  <si>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</si>
  <si>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</si>
  <si>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</si>
  <si>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</si>
  <si>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</si>
  <si>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</si>
  <si>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</si>
  <si>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</si>
  <si>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</si>
  <si>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</si>
  <si>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</si>
  <si>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</si>
  <si>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</si>
  <si>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</si>
  <si>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</si>
  <si>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</si>
  <si>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</si>
  <si>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</si>
  <si>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</si>
  <si>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</si>
  <si>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</si>
  <si>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</si>
  <si>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</si>
  <si>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</si>
  <si>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</si>
  <si>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</si>
  <si>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</si>
  <si>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</si>
  <si>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</si>
  <si>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</si>
  <si>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</si>
  <si>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</si>
  <si>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</si>
  <si>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</si>
  <si>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</si>
  <si>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</si>
  <si>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</si>
  <si>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</si>
  <si>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</si>
  <si>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</si>
  <si>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</si>
  <si>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</si>
  <si>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</si>
  <si>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</si>
  <si>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状況は、平成29年度決算において累積欠損金が解消されましたが、引き続き、送水管耐震化(２系統化)事業に係る企業債や減価償却費の増加が見込まれるため、さらなる経営健全化に取り組んでいくこととしています。</t>
    <phoneticPr fontId="4"/>
  </si>
  <si>
    <t>①経常収支比率は、平成24年度以降100％以上を維持し、収益が費用を上回る状況が続いています。
②累積欠損金比率は、平成29年度に累積欠損金が解消してから、0％を維持しています。
③流動比率は、近年低下を続けていますが、目安となる100％以上を維持しています。
④企業債残高対給水収益比率は、各年度の送水管耐震化(２系統化)事業に係る借入額の変動等により、近年は低下または横ばいとなっています。
⑤料金回収率は、平成30年度から令和2年度において100％を下回りましたが、令和３年度以降は100％を上回っています。
⑥給水原価は、平成30年度以降、ほぼ横ばいとなっています。
⑦施設利用率は、ほぼ横ばいで推移しています。
⑧有収率は、100％に近い値で推移しており、効率的な給水ができている状況を示しています。</t>
    <rPh sb="97" eb="99">
      <t>キンネン</t>
    </rPh>
    <rPh sb="99" eb="101">
      <t>テイカ</t>
    </rPh>
    <rPh sb="102" eb="103">
      <t>ツヅ</t>
    </rPh>
    <rPh sb="110" eb="112">
      <t>メヤス</t>
    </rPh>
    <rPh sb="146" eb="149">
      <t>カクネンド</t>
    </rPh>
    <rPh sb="169" eb="170">
      <t>ガク</t>
    </rPh>
    <rPh sb="171" eb="173">
      <t>ヘンドウ</t>
    </rPh>
    <rPh sb="173" eb="174">
      <t>ナド</t>
    </rPh>
    <rPh sb="178" eb="180">
      <t>キンネン</t>
    </rPh>
    <rPh sb="181" eb="183">
      <t>テイカ</t>
    </rPh>
    <rPh sb="186" eb="187">
      <t>ヨコ</t>
    </rPh>
    <rPh sb="241" eb="243">
      <t>イコウ</t>
    </rPh>
    <rPh sb="249" eb="251">
      <t>ウワマワ</t>
    </rPh>
    <phoneticPr fontId="4"/>
  </si>
  <si>
    <t>①有形固定資産減価償却率は、類似団体と比較し高い傾向にあり、昭和55年の給水開始当時の資産をはじめ、保有資産のうち法定耐用年数に近づいている資産の割合が増加していることを示しています。
②管路経年化率は、類似団体と比較し高い傾向にあります。
③管路が１系統のため、管路更新率は0％で推移していますが、平成22年度からは２系統化事業を推進しています。</t>
    <rPh sb="126" eb="128">
      <t>ケイトウ</t>
    </rPh>
    <rPh sb="141" eb="143">
      <t>スイイ</t>
    </rPh>
    <rPh sb="150" eb="152">
      <t>ヘイセイ</t>
    </rPh>
    <rPh sb="154" eb="156">
      <t>ネンド</t>
    </rPh>
    <rPh sb="166" eb="16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</si>
</sst>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C8-4F3C-A076-DF20031FC0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C8C8-4F3C-A076-DF20031FC0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60.35</c:v>
                </c:pt>
                <c:pt idx="1">
                  <c:v>60.09</c:v>
                </c:pt>
                <c:pt idx="2">
                  <c:v>60.15</c:v>
                </c:pt>
                <c:pt idx="3">
                  <c:v>60.08</c:v>
                </c:pt>
                <c:pt idx="4">
                  <c:v>60.08</c:v>
                </c:pt>
              </c:numCache>
            </c:numRef>
          </c:val>
          <c:extLst>
            <c:ext xmlns:c16="http://schemas.microsoft.com/office/drawing/2014/chart" uri="{C3380CC4-5D6E-409C-BE32-E72D297353CC}">
              <c16:uniqueId val="{00000000-3677-4836-B10E-1074C670FD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3677-4836-B10E-1074C670FD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99.6</c:v>
                </c:pt>
                <c:pt idx="1">
                  <c:v>99.72</c:v>
                </c:pt>
                <c:pt idx="2">
                  <c:v>99.97</c:v>
                </c:pt>
                <c:pt idx="3">
                  <c:v>99.95</c:v>
                </c:pt>
                <c:pt idx="4">
                  <c:v>99.95</c:v>
                </c:pt>
              </c:numCache>
            </c:numRef>
          </c:val>
          <c:extLst>
            <c:ext xmlns:c16="http://schemas.microsoft.com/office/drawing/2014/chart" uri="{C3380CC4-5D6E-409C-BE32-E72D297353CC}">
              <c16:uniqueId val="{00000000-DD86-437B-87C4-64AF66257C7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DD86-437B-87C4-64AF66257C7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100.01</c:v>
                </c:pt>
                <c:pt idx="1">
                  <c:v>100.01</c:v>
                </c:pt>
                <c:pt idx="2">
                  <c:v>100.01</c:v>
                </c:pt>
                <c:pt idx="3">
                  <c:v>101.51</c:v>
                </c:pt>
                <c:pt idx="4">
                  <c:v>101.79</c:v>
                </c:pt>
              </c:numCache>
            </c:numRef>
          </c:val>
          <c:extLst>
            <c:ext xmlns:c16="http://schemas.microsoft.com/office/drawing/2014/chart" uri="{C3380CC4-5D6E-409C-BE32-E72D297353CC}">
              <c16:uniqueId val="{00000000-D89C-4420-A4E7-2051E75C71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D89C-4420-A4E7-2051E75C71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72</c:v>
                </c:pt>
                <c:pt idx="1">
                  <c:v>72.16</c:v>
                </c:pt>
                <c:pt idx="2">
                  <c:v>72.78</c:v>
                </c:pt>
                <c:pt idx="3">
                  <c:v>72.58</c:v>
                </c:pt>
                <c:pt idx="4">
                  <c:v>72.89</c:v>
                </c:pt>
              </c:numCache>
            </c:numRef>
          </c:val>
          <c:extLst>
            <c:ext xmlns:c16="http://schemas.microsoft.com/office/drawing/2014/chart" uri="{C3380CC4-5D6E-409C-BE32-E72D297353CC}">
              <c16:uniqueId val="{00000000-2A71-417D-86A3-EAC2FBCB5E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2A71-417D-86A3-EAC2FBCB5E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48.9</c:v>
                </c:pt>
                <c:pt idx="1">
                  <c:v>55.63</c:v>
                </c:pt>
                <c:pt idx="2">
                  <c:v>56.96</c:v>
                </c:pt>
                <c:pt idx="3">
                  <c:v>59.02</c:v>
                </c:pt>
                <c:pt idx="4">
                  <c:v>60.34</c:v>
                </c:pt>
              </c:numCache>
            </c:numRef>
          </c:val>
          <c:extLst>
            <c:ext xmlns:c16="http://schemas.microsoft.com/office/drawing/2014/chart" uri="{C3380CC4-5D6E-409C-BE32-E72D297353CC}">
              <c16:uniqueId val="{00000000-D73A-451A-90C6-4D061C6B9B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D73A-451A-90C6-4D061C6B9B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45-4B14-8471-106460E7E3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CA45-4B14-8471-106460E7E3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223.03</c:v>
                </c:pt>
                <c:pt idx="1">
                  <c:v>206.08</c:v>
                </c:pt>
                <c:pt idx="2">
                  <c:v>172.29</c:v>
                </c:pt>
                <c:pt idx="3">
                  <c:v>124.44</c:v>
                </c:pt>
                <c:pt idx="4">
                  <c:v>108.97</c:v>
                </c:pt>
              </c:numCache>
            </c:numRef>
          </c:val>
          <c:extLst>
            <c:ext xmlns:c16="http://schemas.microsoft.com/office/drawing/2014/chart" uri="{C3380CC4-5D6E-409C-BE32-E72D297353CC}">
              <c16:uniqueId val="{00000000-2073-45C2-A339-D31A8D36AA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2073-45C2-A339-D31A8D36AA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545.63</c:v>
                </c:pt>
                <c:pt idx="1">
                  <c:v>544.6</c:v>
                </c:pt>
                <c:pt idx="2">
                  <c:v>516.29</c:v>
                </c:pt>
                <c:pt idx="3">
                  <c:v>477.74</c:v>
                </c:pt>
                <c:pt idx="4">
                  <c:v>474.61</c:v>
                </c:pt>
              </c:numCache>
            </c:numRef>
          </c:val>
          <c:extLst>
            <c:ext xmlns:c16="http://schemas.microsoft.com/office/drawing/2014/chart" uri="{C3380CC4-5D6E-409C-BE32-E72D297353CC}">
              <c16:uniqueId val="{00000000-EB89-4FE5-8780-2B0EF67A66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EB89-4FE5-8780-2B0EF67A66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99.87</c:v>
                </c:pt>
                <c:pt idx="1">
                  <c:v>99.9</c:v>
                </c:pt>
                <c:pt idx="2">
                  <c:v>99.67</c:v>
                </c:pt>
                <c:pt idx="3">
                  <c:v>101.47</c:v>
                </c:pt>
                <c:pt idx="4">
                  <c:v>101.81</c:v>
                </c:pt>
              </c:numCache>
            </c:numRef>
          </c:val>
          <c:extLst>
            <c:ext xmlns:c16="http://schemas.microsoft.com/office/drawing/2014/chart" uri="{C3380CC4-5D6E-409C-BE32-E72D297353CC}">
              <c16:uniqueId val="{00000000-40DA-46E9-95E0-6C0712D95C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40DA-46E9-95E0-6C0712D95C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99.13</c:v>
                </c:pt>
                <c:pt idx="1">
                  <c:v>99.1</c:v>
                </c:pt>
                <c:pt idx="2">
                  <c:v>99.33</c:v>
                </c:pt>
                <c:pt idx="3">
                  <c:v>97.57</c:v>
                </c:pt>
                <c:pt idx="4">
                  <c:v>97.24</c:v>
                </c:pt>
              </c:numCache>
            </c:numRef>
          </c:val>
          <c:extLst>
            <c:ext xmlns:c16="http://schemas.microsoft.com/office/drawing/2014/chart" uri="{C3380CC4-5D6E-409C-BE32-E72D297353CC}">
              <c16:uniqueId val="{00000000-446E-42D3-8422-B331C5272C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446E-42D3-8422-B331C5272C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60" zoomScale="130" zoomScaleNormal="13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石川県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66">
        <f>データ!$R$6</f>
        <v>1117303</v>
      </c>
      <c r="AM8" s="66"/>
      <c r="AN8" s="66"/>
      <c r="AO8" s="66"/>
      <c r="AP8" s="66"/>
      <c r="AQ8" s="66"/>
      <c r="AR8" s="66"/>
      <c r="AS8" s="66"/>
      <c r="AT8" s="37">
        <f>データ!$S$6</f>
        <v>4186.2</v>
      </c>
      <c r="AU8" s="38"/>
      <c r="AV8" s="38"/>
      <c r="AW8" s="38"/>
      <c r="AX8" s="38"/>
      <c r="AY8" s="38"/>
      <c r="AZ8" s="38"/>
      <c r="BA8" s="38"/>
      <c r="BB8" s="55">
        <f>データ!$T$6</f>
        <v>266.89999999999998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34.53</v>
      </c>
      <c r="J10" s="38"/>
      <c r="K10" s="38"/>
      <c r="L10" s="38"/>
      <c r="M10" s="38"/>
      <c r="N10" s="38"/>
      <c r="O10" s="65"/>
      <c r="P10" s="55">
        <f>データ!$P$6</f>
        <v>98.86</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1024635</v>
      </c>
      <c r="AM10" s="66"/>
      <c r="AN10" s="66"/>
      <c r="AO10" s="66"/>
      <c r="AP10" s="66"/>
      <c r="AQ10" s="66"/>
      <c r="AR10" s="66"/>
      <c r="AS10" s="66"/>
      <c r="AT10" s="37">
        <f>データ!$V$6</f>
        <v>875.96</v>
      </c>
      <c r="AU10" s="38"/>
      <c r="AV10" s="38"/>
      <c r="AW10" s="38"/>
      <c r="AX10" s="38"/>
      <c r="AY10" s="38"/>
      <c r="AZ10" s="38"/>
      <c r="BA10" s="38"/>
      <c r="BB10" s="55">
        <f>データ!$W$6</f>
        <v>1169.73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L8opp6uvzCdL7rsMalBo1I1kWGrERtyMjoyhf25gTtaiQJ6b16UNaHXMOMGW1U+vGnJvahU/PUSMKVS7waECQw==" saltValue="ua27zdNYGduUHcBwMFzos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170003</v>
      </c>
      <c r="D6" s="20">
        <f t="shared" si="3"/>
        <v>46</v>
      </c>
      <c r="E6" s="20">
        <f t="shared" si="3"/>
        <v>1</v>
      </c>
      <c r="F6" s="20">
        <f t="shared" si="3"/>
        <v>0</v>
      </c>
      <c r="G6" s="20">
        <f t="shared" si="3"/>
        <v>2</v>
      </c>
      <c r="H6" s="20" t="str">
        <f t="shared" si="3"/>
        <v>石川県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34.53</v>
      </c>
      <c r="P6" s="21">
        <f t="shared" si="3"/>
        <v>98.86</v>
      </c>
      <c r="Q6" s="21">
        <f t="shared" si="3"/>
        <v>0</v>
      </c>
      <c r="R6" s="21">
        <f t="shared" si="3"/>
        <v>1117303</v>
      </c>
      <c r="S6" s="21">
        <f t="shared" si="3"/>
        <v>4186.2</v>
      </c>
      <c r="T6" s="21">
        <f t="shared" si="3"/>
        <v>266.89999999999998</v>
      </c>
      <c r="U6" s="21">
        <f t="shared" si="3"/>
        <v>1024635</v>
      </c>
      <c r="V6" s="21">
        <f t="shared" si="3"/>
        <v>875.96</v>
      </c>
      <c r="W6" s="21">
        <f t="shared" si="3"/>
        <v>1169.73</v>
      </c>
      <c r="X6" s="22">
        <f>IF(X7="",NA(),X7)</f>
        <v>100.01</v>
      </c>
      <c r="Y6" s="22">
        <f t="shared" ref="Y6:AG6" si="4">IF(Y7="",NA(),Y7)</f>
        <v>100.01</v>
      </c>
      <c r="Z6" s="22">
        <f t="shared" si="4"/>
        <v>100.01</v>
      </c>
      <c r="AA6" s="22">
        <f t="shared" si="4"/>
        <v>101.51</v>
      </c>
      <c r="AB6" s="22">
        <f t="shared" si="4"/>
        <v>101.79</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223.03</v>
      </c>
      <c r="AU6" s="22">
        <f t="shared" ref="AU6:BC6" si="6">IF(AU7="",NA(),AU7)</f>
        <v>206.08</v>
      </c>
      <c r="AV6" s="22">
        <f t="shared" si="6"/>
        <v>172.29</v>
      </c>
      <c r="AW6" s="22">
        <f t="shared" si="6"/>
        <v>124.44</v>
      </c>
      <c r="AX6" s="22">
        <f t="shared" si="6"/>
        <v>108.97</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545.63</v>
      </c>
      <c r="BF6" s="22">
        <f t="shared" ref="BF6:BN6" si="7">IF(BF7="",NA(),BF7)</f>
        <v>544.6</v>
      </c>
      <c r="BG6" s="22">
        <f t="shared" si="7"/>
        <v>516.29</v>
      </c>
      <c r="BH6" s="22">
        <f t="shared" si="7"/>
        <v>477.74</v>
      </c>
      <c r="BI6" s="22">
        <f t="shared" si="7"/>
        <v>474.61</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99.87</v>
      </c>
      <c r="BQ6" s="22">
        <f t="shared" ref="BQ6:BY6" si="8">IF(BQ7="",NA(),BQ7)</f>
        <v>99.9</v>
      </c>
      <c r="BR6" s="22">
        <f t="shared" si="8"/>
        <v>99.67</v>
      </c>
      <c r="BS6" s="22">
        <f t="shared" si="8"/>
        <v>101.47</v>
      </c>
      <c r="BT6" s="22">
        <f t="shared" si="8"/>
        <v>101.81</v>
      </c>
      <c r="BU6" s="22">
        <f t="shared" si="8"/>
        <v>112.83</v>
      </c>
      <c r="BV6" s="22">
        <f t="shared" si="8"/>
        <v>112.84</v>
      </c>
      <c r="BW6" s="22">
        <f t="shared" si="8"/>
        <v>110.77</v>
      </c>
      <c r="BX6" s="22">
        <f t="shared" si="8"/>
        <v>112.35</v>
      </c>
      <c r="BY6" s="22">
        <f t="shared" si="8"/>
        <v>106.47</v>
      </c>
      <c r="BZ6" s="21" t="str">
        <f>IF(BZ7="","",IF(BZ7="-","【-】","【"&amp;SUBSTITUTE(TEXT(BZ7,"#,##0.00"),"-","△")&amp;"】"))</f>
        <v>【106.47】</v>
      </c>
      <c r="CA6" s="22">
        <f>IF(CA7="",NA(),CA7)</f>
        <v>99.13</v>
      </c>
      <c r="CB6" s="22">
        <f t="shared" ref="CB6:CJ6" si="9">IF(CB7="",NA(),CB7)</f>
        <v>99.1</v>
      </c>
      <c r="CC6" s="22">
        <f t="shared" si="9"/>
        <v>99.33</v>
      </c>
      <c r="CD6" s="22">
        <f t="shared" si="9"/>
        <v>97.57</v>
      </c>
      <c r="CE6" s="22">
        <f t="shared" si="9"/>
        <v>97.24</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60.35</v>
      </c>
      <c r="CM6" s="22">
        <f t="shared" ref="CM6:CU6" si="10">IF(CM7="",NA(),CM7)</f>
        <v>60.09</v>
      </c>
      <c r="CN6" s="22">
        <f t="shared" si="10"/>
        <v>60.15</v>
      </c>
      <c r="CO6" s="22">
        <f t="shared" si="10"/>
        <v>60.08</v>
      </c>
      <c r="CP6" s="22">
        <f t="shared" si="10"/>
        <v>60.08</v>
      </c>
      <c r="CQ6" s="22">
        <f t="shared" si="10"/>
        <v>61.77</v>
      </c>
      <c r="CR6" s="22">
        <f t="shared" si="10"/>
        <v>61.69</v>
      </c>
      <c r="CS6" s="22">
        <f t="shared" si="10"/>
        <v>62.26</v>
      </c>
      <c r="CT6" s="22">
        <f t="shared" si="10"/>
        <v>62.22</v>
      </c>
      <c r="CU6" s="22">
        <f t="shared" si="10"/>
        <v>61.45</v>
      </c>
      <c r="CV6" s="21" t="str">
        <f>IF(CV7="","",IF(CV7="-","【-】","【"&amp;SUBSTITUTE(TEXT(CV7,"#,##0.00"),"-","△")&amp;"】"))</f>
        <v>【61.45】</v>
      </c>
      <c r="CW6" s="22">
        <f>IF(CW7="",NA(),CW7)</f>
        <v>99.6</v>
      </c>
      <c r="CX6" s="22">
        <f t="shared" ref="CX6:DF6" si="11">IF(CX7="",NA(),CX7)</f>
        <v>99.72</v>
      </c>
      <c r="CY6" s="22">
        <f t="shared" si="11"/>
        <v>99.97</v>
      </c>
      <c r="CZ6" s="22">
        <f t="shared" si="11"/>
        <v>99.95</v>
      </c>
      <c r="DA6" s="22">
        <f t="shared" si="11"/>
        <v>99.95</v>
      </c>
      <c r="DB6" s="22">
        <f t="shared" si="11"/>
        <v>100.08</v>
      </c>
      <c r="DC6" s="22">
        <f t="shared" si="11"/>
        <v>100</v>
      </c>
      <c r="DD6" s="22">
        <f t="shared" si="11"/>
        <v>100.16</v>
      </c>
      <c r="DE6" s="22">
        <f t="shared" si="11"/>
        <v>100.28</v>
      </c>
      <c r="DF6" s="22">
        <f t="shared" si="11"/>
        <v>100.29</v>
      </c>
      <c r="DG6" s="21" t="str">
        <f>IF(DG7="","",IF(DG7="-","【-】","【"&amp;SUBSTITUTE(TEXT(DG7,"#,##0.00"),"-","△")&amp;"】"))</f>
        <v>【100.29】</v>
      </c>
      <c r="DH6" s="22">
        <f>IF(DH7="",NA(),DH7)</f>
        <v>72</v>
      </c>
      <c r="DI6" s="22">
        <f t="shared" ref="DI6:DQ6" si="12">IF(DI7="",NA(),DI7)</f>
        <v>72.16</v>
      </c>
      <c r="DJ6" s="22">
        <f t="shared" si="12"/>
        <v>72.78</v>
      </c>
      <c r="DK6" s="22">
        <f t="shared" si="12"/>
        <v>72.58</v>
      </c>
      <c r="DL6" s="22">
        <f t="shared" si="12"/>
        <v>72.89</v>
      </c>
      <c r="DM6" s="22">
        <f t="shared" si="12"/>
        <v>55.77</v>
      </c>
      <c r="DN6" s="22">
        <f t="shared" si="12"/>
        <v>56.48</v>
      </c>
      <c r="DO6" s="22">
        <f t="shared" si="12"/>
        <v>57.5</v>
      </c>
      <c r="DP6" s="22">
        <f t="shared" si="12"/>
        <v>58.52</v>
      </c>
      <c r="DQ6" s="22">
        <f t="shared" si="12"/>
        <v>59.51</v>
      </c>
      <c r="DR6" s="21" t="str">
        <f>IF(DR7="","",IF(DR7="-","【-】","【"&amp;SUBSTITUTE(TEXT(DR7,"#,##0.00"),"-","△")&amp;"】"))</f>
        <v>【59.51】</v>
      </c>
      <c r="DS6" s="22">
        <f>IF(DS7="",NA(),DS7)</f>
        <v>48.9</v>
      </c>
      <c r="DT6" s="22">
        <f t="shared" ref="DT6:EB6" si="13">IF(DT7="",NA(),DT7)</f>
        <v>55.63</v>
      </c>
      <c r="DU6" s="22">
        <f t="shared" si="13"/>
        <v>56.96</v>
      </c>
      <c r="DV6" s="22">
        <f t="shared" si="13"/>
        <v>59.02</v>
      </c>
      <c r="DW6" s="22">
        <f t="shared" si="13"/>
        <v>60.34</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170003</v>
      </c>
      <c r="D7" s="24">
        <v>46</v>
      </c>
      <c r="E7" s="24">
        <v>1</v>
      </c>
      <c r="F7" s="24">
        <v>0</v>
      </c>
      <c r="G7" s="24">
        <v>2</v>
      </c>
      <c r="H7" s="24" t="s">
        <v>93</v>
      </c>
      <c r="I7" s="24" t="s">
        <v>94</v>
      </c>
      <c r="J7" s="24" t="s">
        <v>95</v>
      </c>
      <c r="K7" s="24" t="s">
        <v>96</v>
      </c>
      <c r="L7" s="24" t="s">
        <v>97</v>
      </c>
      <c r="M7" s="24" t="s">
        <v>98</v>
      </c>
      <c r="N7" s="25" t="s">
        <v>99</v>
      </c>
      <c r="O7" s="25">
        <v>34.53</v>
      </c>
      <c r="P7" s="25">
        <v>98.86</v>
      </c>
      <c r="Q7" s="25">
        <v>0</v>
      </c>
      <c r="R7" s="25">
        <v>1117303</v>
      </c>
      <c r="S7" s="25">
        <v>4186.2</v>
      </c>
      <c r="T7" s="25">
        <v>266.89999999999998</v>
      </c>
      <c r="U7" s="25">
        <v>1024635</v>
      </c>
      <c r="V7" s="25">
        <v>875.96</v>
      </c>
      <c r="W7" s="25">
        <v>1169.73</v>
      </c>
      <c r="X7" s="25">
        <v>100.01</v>
      </c>
      <c r="Y7" s="25">
        <v>100.01</v>
      </c>
      <c r="Z7" s="25">
        <v>100.01</v>
      </c>
      <c r="AA7" s="25">
        <v>101.51</v>
      </c>
      <c r="AB7" s="25">
        <v>101.79</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223.03</v>
      </c>
      <c r="AU7" s="25">
        <v>206.08</v>
      </c>
      <c r="AV7" s="25">
        <v>172.29</v>
      </c>
      <c r="AW7" s="25">
        <v>124.44</v>
      </c>
      <c r="AX7" s="25">
        <v>108.97</v>
      </c>
      <c r="AY7" s="25">
        <v>258.49</v>
      </c>
      <c r="AZ7" s="25">
        <v>271.10000000000002</v>
      </c>
      <c r="BA7" s="25">
        <v>284.45</v>
      </c>
      <c r="BB7" s="25">
        <v>309.23</v>
      </c>
      <c r="BC7" s="25">
        <v>313.43</v>
      </c>
      <c r="BD7" s="25">
        <v>313.43</v>
      </c>
      <c r="BE7" s="25">
        <v>545.63</v>
      </c>
      <c r="BF7" s="25">
        <v>544.6</v>
      </c>
      <c r="BG7" s="25">
        <v>516.29</v>
      </c>
      <c r="BH7" s="25">
        <v>477.74</v>
      </c>
      <c r="BI7" s="25">
        <v>474.61</v>
      </c>
      <c r="BJ7" s="25">
        <v>290.31</v>
      </c>
      <c r="BK7" s="25">
        <v>272.95999999999998</v>
      </c>
      <c r="BL7" s="25">
        <v>260.95999999999998</v>
      </c>
      <c r="BM7" s="25">
        <v>240.07</v>
      </c>
      <c r="BN7" s="25">
        <v>224.81</v>
      </c>
      <c r="BO7" s="25">
        <v>224.81</v>
      </c>
      <c r="BP7" s="25">
        <v>99.87</v>
      </c>
      <c r="BQ7" s="25">
        <v>99.9</v>
      </c>
      <c r="BR7" s="25">
        <v>99.67</v>
      </c>
      <c r="BS7" s="25">
        <v>101.47</v>
      </c>
      <c r="BT7" s="25">
        <v>101.81</v>
      </c>
      <c r="BU7" s="25">
        <v>112.83</v>
      </c>
      <c r="BV7" s="25">
        <v>112.84</v>
      </c>
      <c r="BW7" s="25">
        <v>110.77</v>
      </c>
      <c r="BX7" s="25">
        <v>112.35</v>
      </c>
      <c r="BY7" s="25">
        <v>106.47</v>
      </c>
      <c r="BZ7" s="25">
        <v>106.47</v>
      </c>
      <c r="CA7" s="25">
        <v>99.13</v>
      </c>
      <c r="CB7" s="25">
        <v>99.1</v>
      </c>
      <c r="CC7" s="25">
        <v>99.33</v>
      </c>
      <c r="CD7" s="25">
        <v>97.57</v>
      </c>
      <c r="CE7" s="25">
        <v>97.24</v>
      </c>
      <c r="CF7" s="25">
        <v>73.86</v>
      </c>
      <c r="CG7" s="25">
        <v>73.849999999999994</v>
      </c>
      <c r="CH7" s="25">
        <v>73.180000000000007</v>
      </c>
      <c r="CI7" s="25">
        <v>73.05</v>
      </c>
      <c r="CJ7" s="25">
        <v>77.53</v>
      </c>
      <c r="CK7" s="25">
        <v>77.53</v>
      </c>
      <c r="CL7" s="25">
        <v>60.35</v>
      </c>
      <c r="CM7" s="25">
        <v>60.09</v>
      </c>
      <c r="CN7" s="25">
        <v>60.15</v>
      </c>
      <c r="CO7" s="25">
        <v>60.08</v>
      </c>
      <c r="CP7" s="25">
        <v>60.08</v>
      </c>
      <c r="CQ7" s="25">
        <v>61.77</v>
      </c>
      <c r="CR7" s="25">
        <v>61.69</v>
      </c>
      <c r="CS7" s="25">
        <v>62.26</v>
      </c>
      <c r="CT7" s="25">
        <v>62.22</v>
      </c>
      <c r="CU7" s="25">
        <v>61.45</v>
      </c>
      <c r="CV7" s="25">
        <v>61.45</v>
      </c>
      <c r="CW7" s="25">
        <v>99.6</v>
      </c>
      <c r="CX7" s="25">
        <v>99.72</v>
      </c>
      <c r="CY7" s="25">
        <v>99.97</v>
      </c>
      <c r="CZ7" s="25">
        <v>99.95</v>
      </c>
      <c r="DA7" s="25">
        <v>99.95</v>
      </c>
      <c r="DB7" s="25">
        <v>100.08</v>
      </c>
      <c r="DC7" s="25">
        <v>100</v>
      </c>
      <c r="DD7" s="25">
        <v>100.16</v>
      </c>
      <c r="DE7" s="25">
        <v>100.28</v>
      </c>
      <c r="DF7" s="25">
        <v>100.29</v>
      </c>
      <c r="DG7" s="25">
        <v>100.29</v>
      </c>
      <c r="DH7" s="25">
        <v>72</v>
      </c>
      <c r="DI7" s="25">
        <v>72.16</v>
      </c>
      <c r="DJ7" s="25">
        <v>72.78</v>
      </c>
      <c r="DK7" s="25">
        <v>72.58</v>
      </c>
      <c r="DL7" s="25">
        <v>72.89</v>
      </c>
      <c r="DM7" s="25">
        <v>55.77</v>
      </c>
      <c r="DN7" s="25">
        <v>56.48</v>
      </c>
      <c r="DO7" s="25">
        <v>57.5</v>
      </c>
      <c r="DP7" s="25">
        <v>58.52</v>
      </c>
      <c r="DQ7" s="25">
        <v>59.51</v>
      </c>
      <c r="DR7" s="25">
        <v>59.51</v>
      </c>
      <c r="DS7" s="25">
        <v>48.9</v>
      </c>
      <c r="DT7" s="25">
        <v>55.63</v>
      </c>
      <c r="DU7" s="25">
        <v>56.96</v>
      </c>
      <c r="DV7" s="25">
        <v>59.02</v>
      </c>
      <c r="DW7" s="25">
        <v>60.34</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2024-01-25T10:28:06Z</cp:lastPrinted>
  <dcterms:created xsi:type="dcterms:W3CDTF">2023-12-05T00:53:02Z</dcterms:created>
  <dcterms:modified xsi:type="dcterms:W3CDTF">2024-02-05T09:36:48Z</dcterms:modified>
  <cp:category/>
</cp:coreProperties>
</file>