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fukuipref-my.sharepoint.com/personal/koueikigyo_pref_fukui_lg_jp/Documents/公営企業課/03 経営G/04 経理/★決算統計/∠Ｒ０４/経営分析（総務省）/財政課提出/"/>
    </mc:Choice>
  </mc:AlternateContent>
  <xr:revisionPtr revIDLastSave="2" documentId="13_ncr:1_{48A3146B-9FDE-4186-8B83-905056B710B6}" xr6:coauthVersionLast="47" xr6:coauthVersionMax="47" xr10:uidLastSave="{4ED52431-95BE-4B7B-8861-008391857984}"/>
  <workbookProtection workbookAlgorithmName="SHA-512" workbookHashValue="CFk6EfUPJEqy1zQW8ih+Mkx0HkWbg7c8Qv2BmI4nt6gk9X/VETlR35C5Ib3Zdm8rm/0ycVOzhVKrMeSAYt1O3g==" workbookSaltValue="Fu4o2E71NumD1d0ga9rO+A==" workbookSpinCount="100000" lockStructure="1"/>
  <bookViews>
    <workbookView xWindow="-289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<sst xmlns="http://schemas.openxmlformats.org/spreadsheetml/2006/main" count="228" uniqueCount="114">
  <si>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</si>
  <si>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</si>
  <si>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</si>
  <si>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</si>
  <si>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</si>
  <si>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</si>
  <si>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</si>
  <si>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</si>
  <si>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</si>
  <si>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</si>
  <si>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</si>
  <si>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</si>
  <si>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</si>
  <si>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</si>
  <si>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</si>
  <si>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</si>
  <si>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</si>
  <si>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</si>
  <si>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</si>
  <si>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</si>
  <si>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</si>
  <si>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</si>
  <si>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</si>
  <si>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</si>
  <si>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</si>
  <si>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</si>
  <si>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</si>
  <si>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</si>
  <si>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</si>
  <si>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</si>
  <si>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</si>
  <si>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</si>
  <si>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</si>
  <si>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</si>
  <si>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</si>
  <si>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</si>
  <si>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</si>
  <si>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</si>
  <si>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</si>
  <si>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</si>
  <si>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</si>
  <si>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</si>
  <si>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</si>
  <si>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</si>
  <si>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</si>
  <si>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</si>
  <si>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</si>
  <si>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</si>
  <si>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</si>
  <si>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</si>
  <si>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</si>
  <si>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</si>
  <si>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</si>
  <si>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</si>
  <si>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</si>
  <si>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</si>
  <si>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</si>
  <si>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</si>
  <si>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</si>
  <si>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</si>
  <si>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</si>
  <si>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</si>
  <si>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</si>
  <si>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</si>
  <si>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</si>
  <si>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</si>
  <si>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</si>
  <si>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</si>
  <si>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</si>
  <si>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</si>
  <si>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</si>
  <si>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</si>
  <si>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</si>
  <si>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</si>
  <si>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</si>
  <si>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</si>
  <si>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</si>
  <si>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</si>
  <si>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</si>
  <si>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</si>
  <si>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</si>
  <si>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</si>
  <si>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</si>
  <si>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</si>
  <si>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</si>
  <si>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</si>
  <si>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</si>
  <si>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</si>
  <si>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</si>
  <si>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</si>
  <si>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</si>
  <si>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</si>
  <si>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</si>
  <si>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福井県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</si>
  <si>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</si>
  <si>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</si>
  <si>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</si>
  <si>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</si>
  <si>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</si>
  <si>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</si>
  <si>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</si>
  <si>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</si>
  <si>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</si>
  <si>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</si>
  <si>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</si>
  <si>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</si>
  <si>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</si>
  <si>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</si>
  <si>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</si>
  <si>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</si>
  <si>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</si>
  <si>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坂井地区水道用水供給事業、日野川地区水道用水供給事業の両事業とも、契約水量を確実に供給しており、現在の経営状況は概ね健全で、効率的な経営を行っていると判断できる。
　今後は、両事業とも老朽化対策に伴う更新需要の増大や施設・管路の維持修繕が予定されているほか、坂井地区水道用水供給事業については、施設・管路の耐震化も必要となっており、多額の費用負担が見込まれる。
　そのため、これらに見合う料金収入の確保および経費節減に努め、より一層経営の健全化・効率化に努めていく必要がある。</t>
    <phoneticPr fontId="4"/>
  </si>
  <si>
    <r>
      <t>　</t>
    </r>
    <r>
      <rPr>
        <sz val="11"/>
        <rFont val="ＭＳ ゴシック"/>
        <family val="3"/>
        <charset val="128"/>
      </rPr>
      <t>坂井地区水道用水供給事業については、給水開始から３４年を経過しているが、日野川地区水道用水供給事業は給水開始から１６年経過の比較的新しい施設であるため、２事業平均でみると、有形固定資産減価償却率は類似団体平均値に比べ低く、施設の老朽化の度合いは高くない。
　老朽化対策については、機能維持や安全性確保ため、点検・診断・修繕・更新等のメンテナンスサイクルにより、長寿命化を図り設備投資の抑制や平準化など、中長期的な視点で計画的に進めて</t>
    </r>
    <r>
      <rPr>
        <sz val="11"/>
        <color theme="1"/>
        <rFont val="ＭＳ ゴシック"/>
        <family val="3"/>
        <charset val="128"/>
      </rPr>
      <t>いる。
　公営企業経営戦略において、計画的かつ効率的な更新計画を設定し老朽化対策に取り組んでいく。</t>
    </r>
    <phoneticPr fontId="4"/>
  </si>
  <si>
    <r>
      <t>　坂井地区水道用水供給事業、日野川地区水道用水供給事業の両事業とも、今後の老朽化対策等の設備投資の増加に備えて、効率的な維持管理や適切な料金設定により、経営の安定と資金確保に努めている。
　平成１８年に給水開始した日野川地区水道用水供給事業においても、平成２５年度から契約水量の全量を供給しており、両事業とも現在の供給能力に対する施</t>
    </r>
    <r>
      <rPr>
        <sz val="11"/>
        <rFont val="ＭＳ ゴシック"/>
        <family val="3"/>
        <charset val="128"/>
      </rPr>
      <t xml:space="preserve">設利用率は類似団体平均値を上回っている。また、有収率も１００％を維持している。
　経常収支比率および料金回収率は健全経営の水準とされる１００％を上回っており、累積欠損金比率は０％を維持している。
</t>
    </r>
    <r>
      <rPr>
        <sz val="11"/>
        <color theme="1"/>
        <rFont val="ＭＳ ゴシック"/>
        <family val="3"/>
        <charset val="128"/>
      </rPr>
      <t>　流動比率は、類似団体平均値を大きく上回っている。
　企業債については、高金利債を繰上償還するなど順調に償還し残高は減少しており、企業債残高対給水収益比率は順調に推移している。
　今後も引き続き経営の健全化、効率化に努めて行く。</t>
    </r>
    <rPh sb="216" eb="218">
      <t>リョウキン</t>
    </rPh>
    <rPh sb="218" eb="220">
      <t>カイシュウ</t>
    </rPh>
    <rPh sb="220" eb="221">
      <t>リツ</t>
    </rPh>
    <rPh sb="222" eb="224">
      <t>ケンゼン</t>
    </rPh>
    <rPh sb="224" eb="226">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</si>
</sst>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29-46E1-B704-41B597BE164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3429-46E1-B704-41B597BE164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93.22</c:v>
                </c:pt>
                <c:pt idx="1">
                  <c:v>93.5</c:v>
                </c:pt>
                <c:pt idx="2">
                  <c:v>93.39</c:v>
                </c:pt>
                <c:pt idx="3">
                  <c:v>92.32</c:v>
                </c:pt>
                <c:pt idx="4">
                  <c:v>91.37</c:v>
                </c:pt>
              </c:numCache>
            </c:numRef>
          </c:val>
          <c:extLst>
            <c:ext xmlns:c16="http://schemas.microsoft.com/office/drawing/2014/chart" uri="{C3380CC4-5D6E-409C-BE32-E72D297353CC}">
              <c16:uniqueId val="{00000000-46E6-418A-9322-1B4A35F9FB5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46E6-418A-9322-1B4A35F9FB5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2C5-4F65-8AB2-9DAED5A2C44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72C5-4F65-8AB2-9DAED5A2C44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129.28</c:v>
                </c:pt>
                <c:pt idx="1">
                  <c:v>127.94</c:v>
                </c:pt>
                <c:pt idx="2">
                  <c:v>118.82</c:v>
                </c:pt>
                <c:pt idx="3">
                  <c:v>112.44</c:v>
                </c:pt>
                <c:pt idx="4">
                  <c:v>110.18</c:v>
                </c:pt>
              </c:numCache>
            </c:numRef>
          </c:val>
          <c:extLst>
            <c:ext xmlns:c16="http://schemas.microsoft.com/office/drawing/2014/chart" uri="{C3380CC4-5D6E-409C-BE32-E72D297353CC}">
              <c16:uniqueId val="{00000000-503C-4F17-BE59-0CF6E06E6CF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503C-4F17-BE59-0CF6E06E6CF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43.41</c:v>
                </c:pt>
                <c:pt idx="1">
                  <c:v>45.34</c:v>
                </c:pt>
                <c:pt idx="2">
                  <c:v>43.18</c:v>
                </c:pt>
                <c:pt idx="3">
                  <c:v>45.23</c:v>
                </c:pt>
                <c:pt idx="4">
                  <c:v>47.39</c:v>
                </c:pt>
              </c:numCache>
            </c:numRef>
          </c:val>
          <c:extLst>
            <c:ext xmlns:c16="http://schemas.microsoft.com/office/drawing/2014/chart" uri="{C3380CC4-5D6E-409C-BE32-E72D297353CC}">
              <c16:uniqueId val="{00000000-F3EB-40DA-B715-F8B0E2869C2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F3EB-40DA-B715-F8B0E2869C2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83-43CB-8E90-57D5A535B2D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6683-43CB-8E90-57D5A535B2D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27-4F55-9ED6-A0E14EDE607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4127-4F55-9ED6-A0E14EDE607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1026.56</c:v>
                </c:pt>
                <c:pt idx="1">
                  <c:v>1243.26</c:v>
                </c:pt>
                <c:pt idx="2">
                  <c:v>628.70000000000005</c:v>
                </c:pt>
                <c:pt idx="3">
                  <c:v>1029.1400000000001</c:v>
                </c:pt>
                <c:pt idx="4">
                  <c:v>1388.24</c:v>
                </c:pt>
              </c:numCache>
            </c:numRef>
          </c:val>
          <c:extLst>
            <c:ext xmlns:c16="http://schemas.microsoft.com/office/drawing/2014/chart" uri="{C3380CC4-5D6E-409C-BE32-E72D297353CC}">
              <c16:uniqueId val="{00000000-75D1-4C23-9946-721C035CD83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75D1-4C23-9946-721C035CD83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259.13</c:v>
                </c:pt>
                <c:pt idx="1">
                  <c:v>240.63</c:v>
                </c:pt>
                <c:pt idx="2">
                  <c:v>223.33</c:v>
                </c:pt>
                <c:pt idx="3">
                  <c:v>217.69</c:v>
                </c:pt>
                <c:pt idx="4">
                  <c:v>198.57</c:v>
                </c:pt>
              </c:numCache>
            </c:numRef>
          </c:val>
          <c:extLst>
            <c:ext xmlns:c16="http://schemas.microsoft.com/office/drawing/2014/chart" uri="{C3380CC4-5D6E-409C-BE32-E72D297353CC}">
              <c16:uniqueId val="{00000000-5183-4039-B16E-D73CFAB00A6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5183-4039-B16E-D73CFAB00A6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132.1</c:v>
                </c:pt>
                <c:pt idx="1">
                  <c:v>132.16</c:v>
                </c:pt>
                <c:pt idx="2">
                  <c:v>120.79</c:v>
                </c:pt>
                <c:pt idx="3">
                  <c:v>113.75</c:v>
                </c:pt>
                <c:pt idx="4">
                  <c:v>110.5</c:v>
                </c:pt>
              </c:numCache>
            </c:numRef>
          </c:val>
          <c:extLst>
            <c:ext xmlns:c16="http://schemas.microsoft.com/office/drawing/2014/chart" uri="{C3380CC4-5D6E-409C-BE32-E72D297353CC}">
              <c16:uniqueId val="{00000000-A48C-4D75-AEA0-66A1833A325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A48C-4D75-AEA0-66A1833A325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66.819999999999993</c:v>
                </c:pt>
                <c:pt idx="1">
                  <c:v>66.59</c:v>
                </c:pt>
                <c:pt idx="2">
                  <c:v>72.95</c:v>
                </c:pt>
                <c:pt idx="3">
                  <c:v>73.88</c:v>
                </c:pt>
                <c:pt idx="4">
                  <c:v>76.84</c:v>
                </c:pt>
              </c:numCache>
            </c:numRef>
          </c:val>
          <c:extLst>
            <c:ext xmlns:c16="http://schemas.microsoft.com/office/drawing/2014/chart" uri="{C3380CC4-5D6E-409C-BE32-E72D297353CC}">
              <c16:uniqueId val="{00000000-409C-408D-A0D8-3301ACD43AB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409C-408D-A0D8-3301ACD43AB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0"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福井県</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非設置</v>
      </c>
      <c r="AE8" s="75"/>
      <c r="AF8" s="75"/>
      <c r="AG8" s="75"/>
      <c r="AH8" s="75"/>
      <c r="AI8" s="75"/>
      <c r="AJ8" s="75"/>
      <c r="AK8" s="2"/>
      <c r="AL8" s="66">
        <f>データ!$R$6</f>
        <v>759777</v>
      </c>
      <c r="AM8" s="66"/>
      <c r="AN8" s="66"/>
      <c r="AO8" s="66"/>
      <c r="AP8" s="66"/>
      <c r="AQ8" s="66"/>
      <c r="AR8" s="66"/>
      <c r="AS8" s="66"/>
      <c r="AT8" s="37">
        <f>データ!$S$6</f>
        <v>4190.54</v>
      </c>
      <c r="AU8" s="38"/>
      <c r="AV8" s="38"/>
      <c r="AW8" s="38"/>
      <c r="AX8" s="38"/>
      <c r="AY8" s="38"/>
      <c r="AZ8" s="38"/>
      <c r="BA8" s="38"/>
      <c r="BB8" s="55">
        <f>データ!$T$6</f>
        <v>181.31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84.3</v>
      </c>
      <c r="J10" s="38"/>
      <c r="K10" s="38"/>
      <c r="L10" s="38"/>
      <c r="M10" s="38"/>
      <c r="N10" s="38"/>
      <c r="O10" s="65"/>
      <c r="P10" s="55">
        <f>データ!$P$6</f>
        <v>52.73</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290525</v>
      </c>
      <c r="AM10" s="66"/>
      <c r="AN10" s="66"/>
      <c r="AO10" s="66"/>
      <c r="AP10" s="66"/>
      <c r="AQ10" s="66"/>
      <c r="AR10" s="66"/>
      <c r="AS10" s="66"/>
      <c r="AT10" s="37">
        <f>データ!$V$6</f>
        <v>1181</v>
      </c>
      <c r="AU10" s="38"/>
      <c r="AV10" s="38"/>
      <c r="AW10" s="38"/>
      <c r="AX10" s="38"/>
      <c r="AY10" s="38"/>
      <c r="AZ10" s="38"/>
      <c r="BA10" s="38"/>
      <c r="BB10" s="55">
        <f>データ!$W$6</f>
        <v>246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D9Xvh2ySpkFKvr0d48Eoep1HRpFUqocCXsQ+YAGalEJ0iOnVwW/BW6w7u39nVU0IvVTf7kIV4VECmtAtBslLLg==" saltValue="sHvDhHK5Af0LOC59eO2wY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180009</v>
      </c>
      <c r="D6" s="20">
        <f t="shared" si="3"/>
        <v>46</v>
      </c>
      <c r="E6" s="20">
        <f t="shared" si="3"/>
        <v>1</v>
      </c>
      <c r="F6" s="20">
        <f t="shared" si="3"/>
        <v>0</v>
      </c>
      <c r="G6" s="20">
        <f t="shared" si="3"/>
        <v>2</v>
      </c>
      <c r="H6" s="20" t="str">
        <f t="shared" si="3"/>
        <v>福井県</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84.3</v>
      </c>
      <c r="P6" s="21">
        <f t="shared" si="3"/>
        <v>52.73</v>
      </c>
      <c r="Q6" s="21">
        <f t="shared" si="3"/>
        <v>0</v>
      </c>
      <c r="R6" s="21">
        <f t="shared" si="3"/>
        <v>759777</v>
      </c>
      <c r="S6" s="21">
        <f t="shared" si="3"/>
        <v>4190.54</v>
      </c>
      <c r="T6" s="21">
        <f t="shared" si="3"/>
        <v>181.31</v>
      </c>
      <c r="U6" s="21">
        <f t="shared" si="3"/>
        <v>290525</v>
      </c>
      <c r="V6" s="21">
        <f t="shared" si="3"/>
        <v>1181</v>
      </c>
      <c r="W6" s="21">
        <f t="shared" si="3"/>
        <v>246</v>
      </c>
      <c r="X6" s="22">
        <f>IF(X7="",NA(),X7)</f>
        <v>129.28</v>
      </c>
      <c r="Y6" s="22">
        <f t="shared" ref="Y6:AG6" si="4">IF(Y7="",NA(),Y7)</f>
        <v>127.94</v>
      </c>
      <c r="Z6" s="22">
        <f t="shared" si="4"/>
        <v>118.82</v>
      </c>
      <c r="AA6" s="22">
        <f t="shared" si="4"/>
        <v>112.44</v>
      </c>
      <c r="AB6" s="22">
        <f t="shared" si="4"/>
        <v>110.18</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1026.56</v>
      </c>
      <c r="AU6" s="22">
        <f t="shared" ref="AU6:BC6" si="6">IF(AU7="",NA(),AU7)</f>
        <v>1243.26</v>
      </c>
      <c r="AV6" s="22">
        <f t="shared" si="6"/>
        <v>628.70000000000005</v>
      </c>
      <c r="AW6" s="22">
        <f t="shared" si="6"/>
        <v>1029.1400000000001</v>
      </c>
      <c r="AX6" s="22">
        <f t="shared" si="6"/>
        <v>1388.24</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259.13</v>
      </c>
      <c r="BF6" s="22">
        <f t="shared" ref="BF6:BN6" si="7">IF(BF7="",NA(),BF7)</f>
        <v>240.63</v>
      </c>
      <c r="BG6" s="22">
        <f t="shared" si="7"/>
        <v>223.33</v>
      </c>
      <c r="BH6" s="22">
        <f t="shared" si="7"/>
        <v>217.69</v>
      </c>
      <c r="BI6" s="22">
        <f t="shared" si="7"/>
        <v>198.57</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132.1</v>
      </c>
      <c r="BQ6" s="22">
        <f t="shared" ref="BQ6:BY6" si="8">IF(BQ7="",NA(),BQ7)</f>
        <v>132.16</v>
      </c>
      <c r="BR6" s="22">
        <f t="shared" si="8"/>
        <v>120.79</v>
      </c>
      <c r="BS6" s="22">
        <f t="shared" si="8"/>
        <v>113.75</v>
      </c>
      <c r="BT6" s="22">
        <f t="shared" si="8"/>
        <v>110.5</v>
      </c>
      <c r="BU6" s="22">
        <f t="shared" si="8"/>
        <v>112.83</v>
      </c>
      <c r="BV6" s="22">
        <f t="shared" si="8"/>
        <v>112.84</v>
      </c>
      <c r="BW6" s="22">
        <f t="shared" si="8"/>
        <v>110.77</v>
      </c>
      <c r="BX6" s="22">
        <f t="shared" si="8"/>
        <v>112.35</v>
      </c>
      <c r="BY6" s="22">
        <f t="shared" si="8"/>
        <v>106.47</v>
      </c>
      <c r="BZ6" s="21" t="str">
        <f>IF(BZ7="","",IF(BZ7="-","【-】","【"&amp;SUBSTITUTE(TEXT(BZ7,"#,##0.00"),"-","△")&amp;"】"))</f>
        <v>【106.47】</v>
      </c>
      <c r="CA6" s="22">
        <f>IF(CA7="",NA(),CA7)</f>
        <v>66.819999999999993</v>
      </c>
      <c r="CB6" s="22">
        <f t="shared" ref="CB6:CJ6" si="9">IF(CB7="",NA(),CB7)</f>
        <v>66.59</v>
      </c>
      <c r="CC6" s="22">
        <f t="shared" si="9"/>
        <v>72.95</v>
      </c>
      <c r="CD6" s="22">
        <f t="shared" si="9"/>
        <v>73.88</v>
      </c>
      <c r="CE6" s="22">
        <f t="shared" si="9"/>
        <v>76.84</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93.22</v>
      </c>
      <c r="CM6" s="22">
        <f t="shared" ref="CM6:CU6" si="10">IF(CM7="",NA(),CM7)</f>
        <v>93.5</v>
      </c>
      <c r="CN6" s="22">
        <f t="shared" si="10"/>
        <v>93.39</v>
      </c>
      <c r="CO6" s="22">
        <f t="shared" si="10"/>
        <v>92.32</v>
      </c>
      <c r="CP6" s="22">
        <f t="shared" si="10"/>
        <v>91.37</v>
      </c>
      <c r="CQ6" s="22">
        <f t="shared" si="10"/>
        <v>61.77</v>
      </c>
      <c r="CR6" s="22">
        <f t="shared" si="10"/>
        <v>61.69</v>
      </c>
      <c r="CS6" s="22">
        <f t="shared" si="10"/>
        <v>62.26</v>
      </c>
      <c r="CT6" s="22">
        <f t="shared" si="10"/>
        <v>62.22</v>
      </c>
      <c r="CU6" s="22">
        <f t="shared" si="10"/>
        <v>61.45</v>
      </c>
      <c r="CV6" s="21" t="str">
        <f>IF(CV7="","",IF(CV7="-","【-】","【"&amp;SUBSTITUTE(TEXT(CV7,"#,##0.00"),"-","△")&amp;"】"))</f>
        <v>【61.45】</v>
      </c>
      <c r="CW6" s="22">
        <f>IF(CW7="",NA(),CW7)</f>
        <v>100</v>
      </c>
      <c r="CX6" s="22">
        <f t="shared" ref="CX6:DF6" si="11">IF(CX7="",NA(),CX7)</f>
        <v>100</v>
      </c>
      <c r="CY6" s="22">
        <f t="shared" si="11"/>
        <v>100</v>
      </c>
      <c r="CZ6" s="22">
        <f t="shared" si="11"/>
        <v>100</v>
      </c>
      <c r="DA6" s="22">
        <f t="shared" si="11"/>
        <v>100</v>
      </c>
      <c r="DB6" s="22">
        <f t="shared" si="11"/>
        <v>100.08</v>
      </c>
      <c r="DC6" s="22">
        <f t="shared" si="11"/>
        <v>100</v>
      </c>
      <c r="DD6" s="22">
        <f t="shared" si="11"/>
        <v>100.16</v>
      </c>
      <c r="DE6" s="22">
        <f t="shared" si="11"/>
        <v>100.28</v>
      </c>
      <c r="DF6" s="22">
        <f t="shared" si="11"/>
        <v>100.29</v>
      </c>
      <c r="DG6" s="21" t="str">
        <f>IF(DG7="","",IF(DG7="-","【-】","【"&amp;SUBSTITUTE(TEXT(DG7,"#,##0.00"),"-","△")&amp;"】"))</f>
        <v>【100.29】</v>
      </c>
      <c r="DH6" s="22">
        <f>IF(DH7="",NA(),DH7)</f>
        <v>43.41</v>
      </c>
      <c r="DI6" s="22">
        <f t="shared" ref="DI6:DQ6" si="12">IF(DI7="",NA(),DI7)</f>
        <v>45.34</v>
      </c>
      <c r="DJ6" s="22">
        <f t="shared" si="12"/>
        <v>43.18</v>
      </c>
      <c r="DK6" s="22">
        <f t="shared" si="12"/>
        <v>45.23</v>
      </c>
      <c r="DL6" s="22">
        <f t="shared" si="12"/>
        <v>47.39</v>
      </c>
      <c r="DM6" s="22">
        <f t="shared" si="12"/>
        <v>55.77</v>
      </c>
      <c r="DN6" s="22">
        <f t="shared" si="12"/>
        <v>56.48</v>
      </c>
      <c r="DO6" s="22">
        <f t="shared" si="12"/>
        <v>57.5</v>
      </c>
      <c r="DP6" s="22">
        <f t="shared" si="12"/>
        <v>58.52</v>
      </c>
      <c r="DQ6" s="22">
        <f t="shared" si="12"/>
        <v>59.51</v>
      </c>
      <c r="DR6" s="21" t="str">
        <f>IF(DR7="","",IF(DR7="-","【-】","【"&amp;SUBSTITUTE(TEXT(DR7,"#,##0.00"),"-","△")&amp;"】"))</f>
        <v>【59.51】</v>
      </c>
      <c r="DS6" s="21">
        <f>IF(DS7="",NA(),DS7)</f>
        <v>0</v>
      </c>
      <c r="DT6" s="21">
        <f t="shared" ref="DT6:EB6" si="13">IF(DT7="",NA(),DT7)</f>
        <v>0</v>
      </c>
      <c r="DU6" s="21">
        <f t="shared" si="13"/>
        <v>0</v>
      </c>
      <c r="DV6" s="21">
        <f t="shared" si="13"/>
        <v>0</v>
      </c>
      <c r="DW6" s="21">
        <f t="shared" si="13"/>
        <v>0</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180009</v>
      </c>
      <c r="D7" s="24">
        <v>46</v>
      </c>
      <c r="E7" s="24">
        <v>1</v>
      </c>
      <c r="F7" s="24">
        <v>0</v>
      </c>
      <c r="G7" s="24">
        <v>2</v>
      </c>
      <c r="H7" s="24" t="s">
        <v>93</v>
      </c>
      <c r="I7" s="24" t="s">
        <v>94</v>
      </c>
      <c r="J7" s="24" t="s">
        <v>95</v>
      </c>
      <c r="K7" s="24" t="s">
        <v>96</v>
      </c>
      <c r="L7" s="24" t="s">
        <v>97</v>
      </c>
      <c r="M7" s="24" t="s">
        <v>98</v>
      </c>
      <c r="N7" s="25" t="s">
        <v>99</v>
      </c>
      <c r="O7" s="25">
        <v>84.3</v>
      </c>
      <c r="P7" s="25">
        <v>52.73</v>
      </c>
      <c r="Q7" s="25">
        <v>0</v>
      </c>
      <c r="R7" s="25">
        <v>759777</v>
      </c>
      <c r="S7" s="25">
        <v>4190.54</v>
      </c>
      <c r="T7" s="25">
        <v>181.31</v>
      </c>
      <c r="U7" s="25">
        <v>290525</v>
      </c>
      <c r="V7" s="25">
        <v>1181</v>
      </c>
      <c r="W7" s="25">
        <v>246</v>
      </c>
      <c r="X7" s="25">
        <v>129.28</v>
      </c>
      <c r="Y7" s="25">
        <v>127.94</v>
      </c>
      <c r="Z7" s="25">
        <v>118.82</v>
      </c>
      <c r="AA7" s="25">
        <v>112.44</v>
      </c>
      <c r="AB7" s="25">
        <v>110.18</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1026.56</v>
      </c>
      <c r="AU7" s="25">
        <v>1243.26</v>
      </c>
      <c r="AV7" s="25">
        <v>628.70000000000005</v>
      </c>
      <c r="AW7" s="25">
        <v>1029.1400000000001</v>
      </c>
      <c r="AX7" s="25">
        <v>1388.24</v>
      </c>
      <c r="AY7" s="25">
        <v>258.49</v>
      </c>
      <c r="AZ7" s="25">
        <v>271.10000000000002</v>
      </c>
      <c r="BA7" s="25">
        <v>284.45</v>
      </c>
      <c r="BB7" s="25">
        <v>309.23</v>
      </c>
      <c r="BC7" s="25">
        <v>313.43</v>
      </c>
      <c r="BD7" s="25">
        <v>313.43</v>
      </c>
      <c r="BE7" s="25">
        <v>259.13</v>
      </c>
      <c r="BF7" s="25">
        <v>240.63</v>
      </c>
      <c r="BG7" s="25">
        <v>223.33</v>
      </c>
      <c r="BH7" s="25">
        <v>217.69</v>
      </c>
      <c r="BI7" s="25">
        <v>198.57</v>
      </c>
      <c r="BJ7" s="25">
        <v>290.31</v>
      </c>
      <c r="BK7" s="25">
        <v>272.95999999999998</v>
      </c>
      <c r="BL7" s="25">
        <v>260.95999999999998</v>
      </c>
      <c r="BM7" s="25">
        <v>240.07</v>
      </c>
      <c r="BN7" s="25">
        <v>224.81</v>
      </c>
      <c r="BO7" s="25">
        <v>224.81</v>
      </c>
      <c r="BP7" s="25">
        <v>132.1</v>
      </c>
      <c r="BQ7" s="25">
        <v>132.16</v>
      </c>
      <c r="BR7" s="25">
        <v>120.79</v>
      </c>
      <c r="BS7" s="25">
        <v>113.75</v>
      </c>
      <c r="BT7" s="25">
        <v>110.5</v>
      </c>
      <c r="BU7" s="25">
        <v>112.83</v>
      </c>
      <c r="BV7" s="25">
        <v>112.84</v>
      </c>
      <c r="BW7" s="25">
        <v>110.77</v>
      </c>
      <c r="BX7" s="25">
        <v>112.35</v>
      </c>
      <c r="BY7" s="25">
        <v>106.47</v>
      </c>
      <c r="BZ7" s="25">
        <v>106.47</v>
      </c>
      <c r="CA7" s="25">
        <v>66.819999999999993</v>
      </c>
      <c r="CB7" s="25">
        <v>66.59</v>
      </c>
      <c r="CC7" s="25">
        <v>72.95</v>
      </c>
      <c r="CD7" s="25">
        <v>73.88</v>
      </c>
      <c r="CE7" s="25">
        <v>76.84</v>
      </c>
      <c r="CF7" s="25">
        <v>73.86</v>
      </c>
      <c r="CG7" s="25">
        <v>73.849999999999994</v>
      </c>
      <c r="CH7" s="25">
        <v>73.180000000000007</v>
      </c>
      <c r="CI7" s="25">
        <v>73.05</v>
      </c>
      <c r="CJ7" s="25">
        <v>77.53</v>
      </c>
      <c r="CK7" s="25">
        <v>77.53</v>
      </c>
      <c r="CL7" s="25">
        <v>93.22</v>
      </c>
      <c r="CM7" s="25">
        <v>93.5</v>
      </c>
      <c r="CN7" s="25">
        <v>93.39</v>
      </c>
      <c r="CO7" s="25">
        <v>92.32</v>
      </c>
      <c r="CP7" s="25">
        <v>91.37</v>
      </c>
      <c r="CQ7" s="25">
        <v>61.77</v>
      </c>
      <c r="CR7" s="25">
        <v>61.69</v>
      </c>
      <c r="CS7" s="25">
        <v>62.26</v>
      </c>
      <c r="CT7" s="25">
        <v>62.22</v>
      </c>
      <c r="CU7" s="25">
        <v>61.45</v>
      </c>
      <c r="CV7" s="25">
        <v>61.45</v>
      </c>
      <c r="CW7" s="25">
        <v>100</v>
      </c>
      <c r="CX7" s="25">
        <v>100</v>
      </c>
      <c r="CY7" s="25">
        <v>100</v>
      </c>
      <c r="CZ7" s="25">
        <v>100</v>
      </c>
      <c r="DA7" s="25">
        <v>100</v>
      </c>
      <c r="DB7" s="25">
        <v>100.08</v>
      </c>
      <c r="DC7" s="25">
        <v>100</v>
      </c>
      <c r="DD7" s="25">
        <v>100.16</v>
      </c>
      <c r="DE7" s="25">
        <v>100.28</v>
      </c>
      <c r="DF7" s="25">
        <v>100.29</v>
      </c>
      <c r="DG7" s="25">
        <v>100.29</v>
      </c>
      <c r="DH7" s="25">
        <v>43.41</v>
      </c>
      <c r="DI7" s="25">
        <v>45.34</v>
      </c>
      <c r="DJ7" s="25">
        <v>43.18</v>
      </c>
      <c r="DK7" s="25">
        <v>45.23</v>
      </c>
      <c r="DL7" s="25">
        <v>47.39</v>
      </c>
      <c r="DM7" s="25">
        <v>55.77</v>
      </c>
      <c r="DN7" s="25">
        <v>56.48</v>
      </c>
      <c r="DO7" s="25">
        <v>57.5</v>
      </c>
      <c r="DP7" s="25">
        <v>58.52</v>
      </c>
      <c r="DQ7" s="25">
        <v>59.51</v>
      </c>
      <c r="DR7" s="25">
        <v>59.51</v>
      </c>
      <c r="DS7" s="25">
        <v>0</v>
      </c>
      <c r="DT7" s="25">
        <v>0</v>
      </c>
      <c r="DU7" s="25">
        <v>0</v>
      </c>
      <c r="DV7" s="25">
        <v>0</v>
      </c>
      <c r="DW7" s="25">
        <v>0</v>
      </c>
      <c r="DX7" s="25">
        <v>25.84</v>
      </c>
      <c r="DY7" s="25">
        <v>27.61</v>
      </c>
      <c r="DZ7" s="25">
        <v>30.3</v>
      </c>
      <c r="EA7" s="25">
        <v>31.74</v>
      </c>
      <c r="EB7" s="25">
        <v>32.380000000000003</v>
      </c>
      <c r="EC7" s="25">
        <v>32.380000000000003</v>
      </c>
      <c r="ED7" s="25">
        <v>0</v>
      </c>
      <c r="EE7" s="25">
        <v>0</v>
      </c>
      <c r="EF7" s="25">
        <v>0</v>
      </c>
      <c r="EG7" s="25">
        <v>0</v>
      </c>
      <c r="EH7" s="25">
        <v>0</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2023-12-05T00:53:16Z</dcterms:created>
  <dcterms:modified xsi:type="dcterms:W3CDTF">2024-01-30T00:15:29Z</dcterms:modified>
  <cp:category/>
</cp:coreProperties>
</file>