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2023移行\14 ★照会　　　　【未回答】★\公営企業に係る経営比較分析表（令和４年度決算）の分析等について（依頼）\"/>
    </mc:Choice>
  </mc:AlternateContent>
  <xr:revisionPtr revIDLastSave="0" documentId="8_{D609CD61-A187-4024-BBC2-6A0F7E2CB8DF}" xr6:coauthVersionLast="47" xr6:coauthVersionMax="47" xr10:uidLastSave="{00000000-0000-0000-0000-000000000000}"/>
  <workbookProtection workbookAlgorithmName="SHA-512" workbookHashValue="2kB8R2MmsOlCPN5oG08b+N4J2xdovv0HudjRKCBawEAkRA+KPXlinFa5S/f87tTg6zUkdl2UkF9wxtozCaEn2Q==" workbookSaltValue="urr4jkcP3N16WyFRMp7cZw==" workbookSpinCount="100000" lockStructure="1"/>
  <bookViews>
    <workbookView xWindow="22932" yWindow="-108" windowWidth="30936" windowHeight="1677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H85" i="4"/>
  <c r="G85" i="4"/>
  <c r="E85" i="4"/>
  <c r="BB10" i="4"/>
  <c r="AT10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<sst xmlns="http://schemas.openxmlformats.org/spreadsheetml/2006/main" count="275" uniqueCount="117">
  <si>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</si>
  <si>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</si>
  <si>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</si>
  <si>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</si>
  <si>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</si>
  <si>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</si>
  <si>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</si>
  <si>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</si>
  <si>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</si>
  <si>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</si>
  <si>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</si>
  <si>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</si>
  <si>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</si>
  <si>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</si>
  <si>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</si>
  <si>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</si>
  <si>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</si>
  <si>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</si>
  <si>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</si>
  <si>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</si>
  <si>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</si>
  <si>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</si>
  <si>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</si>
  <si>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</si>
  <si>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</si>
  <si>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</si>
  <si>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</si>
  <si>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</si>
  <si>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</si>
  <si>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</si>
  <si>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</si>
  <si>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</si>
  <si>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</si>
  <si>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</si>
  <si>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</si>
  <si>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</si>
  <si>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</si>
  <si>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</si>
  <si>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</si>
  <si>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</si>
  <si>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</si>
  <si>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</si>
  <si>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</si>
  <si>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</si>
  <si>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</si>
  <si>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</si>
  <si>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</si>
  <si>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</si>
  <si>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</si>
  <si>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</si>
  <si>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</si>
  <si>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</si>
  <si>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</si>
  <si>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</si>
  <si>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</si>
  <si>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</si>
  <si>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</si>
  <si>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</si>
  <si>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</si>
  <si>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</si>
  <si>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</si>
  <si>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</si>
  <si>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</si>
  <si>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</si>
  <si>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</si>
  <si>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</si>
  <si>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</si>
  <si>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</si>
  <si>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</si>
  <si>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</si>
  <si>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</si>
  <si>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</si>
  <si>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</si>
  <si>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</si>
  <si>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</si>
  <si>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</si>
  <si>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</si>
  <si>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</si>
  <si>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</si>
  <si>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</si>
  <si>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</si>
  <si>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</si>
  <si>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</si>
  <si>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</si>
  <si>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</si>
  <si>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</si>
  <si>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</si>
  <si>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</si>
  <si>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</si>
  <si>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</si>
  <si>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</si>
  <si>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</si>
  <si>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</si>
  <si>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</si>
  <si>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</si>
  <si>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</si>
  <si>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</si>
  <si>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</si>
  <si>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</si>
  <si>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</si>
  <si>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</si>
  <si>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</si>
  <si>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</si>
  <si>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</si>
  <si>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</si>
  <si>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</si>
  <si>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</si>
  <si>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</si>
  <si>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</si>
  <si>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</si>
  <si>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</si>
  <si>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</si>
  <si>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</si>
  <si>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</si>
  <si>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昨年度に引き続き、経常収益と経常費用がほぼ同額であり、経常的に獲得する収益で経常的に発生する費用を賄えている。
②累積欠損金比率
　本年度に資本金を取り崩し、収益化したことで累積欠損金を解消した。
③流動比率
　100%を下回っているものの、流動負債の50%超は企業債であり、その償還金は一般会計からの負担金により確保できる予定なので、支払能力に問題が生じているものではない。
④企業債残高対事業規模比率
　企業債償還額は一般会計からの負担によるため0%となっている。
⑤経費回収率
　使用料ではなく市町村からの維持管理負担金収入であるため0%となっている。
⑥汚水処理原価
　地形的要因から維持管理費が比較的高い一方、有収水量は大都市圏に比べ多くないため、平均に比べると原価は高い傾向にある。
⑦施設利用率、⑧水洗化率
　平均に比べ低い値だが、引き続き、関連市町村の下水道整備促進及び普及活動等により向上を図る。</t>
    <rPh sb="1" eb="3">
      <t>ケイジョウ</t>
    </rPh>
    <rPh sb="3" eb="5">
      <t>シュウシ</t>
    </rPh>
    <rPh sb="5" eb="7">
      <t>ヒリツ</t>
    </rPh>
    <rPh sb="9" eb="12">
      <t>サクネンド</t>
    </rPh>
    <rPh sb="13" eb="14">
      <t>ヒ</t>
    </rPh>
    <rPh sb="15" eb="16">
      <t>ツヅ</t>
    </rPh>
    <rPh sb="18" eb="20">
      <t>ケイジョウ</t>
    </rPh>
    <rPh sb="20" eb="22">
      <t>シュウエキ</t>
    </rPh>
    <rPh sb="23" eb="25">
      <t>ケイジョウ</t>
    </rPh>
    <rPh sb="25" eb="27">
      <t>ヒヨウ</t>
    </rPh>
    <rPh sb="30" eb="32">
      <t>ドウガク</t>
    </rPh>
    <rPh sb="36" eb="39">
      <t>ケイジョウテキ</t>
    </rPh>
    <rPh sb="40" eb="42">
      <t>カクトク</t>
    </rPh>
    <rPh sb="44" eb="46">
      <t>シュウエキ</t>
    </rPh>
    <rPh sb="47" eb="50">
      <t>ケイジョウテキ</t>
    </rPh>
    <rPh sb="51" eb="53">
      <t>ハッセイ</t>
    </rPh>
    <rPh sb="55" eb="57">
      <t>ヒヨウ</t>
    </rPh>
    <rPh sb="58" eb="59">
      <t>マカナ</t>
    </rPh>
    <rPh sb="66" eb="68">
      <t>ルイセキ</t>
    </rPh>
    <rPh sb="68" eb="71">
      <t>ケッソンキン</t>
    </rPh>
    <rPh sb="71" eb="73">
      <t>ヒリツ</t>
    </rPh>
    <rPh sb="75" eb="78">
      <t>ホンネンド</t>
    </rPh>
    <rPh sb="79" eb="82">
      <t>シホンキン</t>
    </rPh>
    <rPh sb="83" eb="84">
      <t>ト</t>
    </rPh>
    <rPh sb="85" eb="86">
      <t>クズ</t>
    </rPh>
    <rPh sb="88" eb="91">
      <t>シュウエキカ</t>
    </rPh>
    <rPh sb="96" eb="98">
      <t>ルイセキ</t>
    </rPh>
    <rPh sb="98" eb="100">
      <t>ケッソン</t>
    </rPh>
    <rPh sb="100" eb="101">
      <t>キン</t>
    </rPh>
    <rPh sb="102" eb="104">
      <t>カイショウ</t>
    </rPh>
    <rPh sb="109" eb="111">
      <t>リュウドウ</t>
    </rPh>
    <rPh sb="111" eb="113">
      <t>ヒリツ</t>
    </rPh>
    <rPh sb="120" eb="122">
      <t>シタマワ</t>
    </rPh>
    <rPh sb="130" eb="132">
      <t>リュウドウ</t>
    </rPh>
    <rPh sb="132" eb="134">
      <t>フサイ</t>
    </rPh>
    <rPh sb="138" eb="139">
      <t>チョウ</t>
    </rPh>
    <rPh sb="140" eb="143">
      <t>キギョウサイ</t>
    </rPh>
    <rPh sb="149" eb="152">
      <t>ショウカンキン</t>
    </rPh>
    <rPh sb="153" eb="155">
      <t>イッパン</t>
    </rPh>
    <rPh sb="155" eb="157">
      <t>カイケイ</t>
    </rPh>
    <rPh sb="160" eb="163">
      <t>フタンキン</t>
    </rPh>
    <rPh sb="166" eb="168">
      <t>カクホ</t>
    </rPh>
    <rPh sb="171" eb="173">
      <t>ヨテイ</t>
    </rPh>
    <rPh sb="177" eb="179">
      <t>シハラ</t>
    </rPh>
    <rPh sb="179" eb="181">
      <t>ノウリョク</t>
    </rPh>
    <rPh sb="182" eb="184">
      <t>モンダイ</t>
    </rPh>
    <rPh sb="185" eb="186">
      <t>ショウ</t>
    </rPh>
    <rPh sb="199" eb="202">
      <t>キギョウサイ</t>
    </rPh>
    <rPh sb="202" eb="204">
      <t>ザンダカ</t>
    </rPh>
    <rPh sb="204" eb="205">
      <t>タイ</t>
    </rPh>
    <rPh sb="205" eb="207">
      <t>ジギョウ</t>
    </rPh>
    <rPh sb="207" eb="209">
      <t>キボ</t>
    </rPh>
    <rPh sb="209" eb="211">
      <t>ヒリツ</t>
    </rPh>
    <rPh sb="213" eb="216">
      <t>キギョウサイ</t>
    </rPh>
    <rPh sb="216" eb="219">
      <t>ショウカンガク</t>
    </rPh>
    <rPh sb="220" eb="222">
      <t>イッパン</t>
    </rPh>
    <rPh sb="222" eb="224">
      <t>カイケイ</t>
    </rPh>
    <rPh sb="227" eb="229">
      <t>フタン</t>
    </rPh>
    <rPh sb="245" eb="247">
      <t>ケイヒ</t>
    </rPh>
    <rPh sb="247" eb="249">
      <t>カイシュウ</t>
    </rPh>
    <rPh sb="249" eb="250">
      <t>リツ</t>
    </rPh>
    <rPh sb="252" eb="255">
      <t>シヨウリョウ</t>
    </rPh>
    <rPh sb="259" eb="262">
      <t>シチョウソン</t>
    </rPh>
    <rPh sb="265" eb="267">
      <t>イジ</t>
    </rPh>
    <rPh sb="267" eb="269">
      <t>カンリ</t>
    </rPh>
    <rPh sb="269" eb="272">
      <t>フタンキン</t>
    </rPh>
    <rPh sb="272" eb="274">
      <t>シュウニュウ</t>
    </rPh>
    <rPh sb="290" eb="292">
      <t>オスイ</t>
    </rPh>
    <rPh sb="292" eb="294">
      <t>ショリ</t>
    </rPh>
    <rPh sb="294" eb="296">
      <t>ゲンカ</t>
    </rPh>
    <rPh sb="298" eb="301">
      <t>チケイテキ</t>
    </rPh>
    <rPh sb="301" eb="303">
      <t>ヨウイン</t>
    </rPh>
    <rPh sb="305" eb="307">
      <t>イジ</t>
    </rPh>
    <rPh sb="307" eb="310">
      <t>カンリヒ</t>
    </rPh>
    <rPh sb="311" eb="314">
      <t>ヒカクテキ</t>
    </rPh>
    <rPh sb="314" eb="315">
      <t>タカ</t>
    </rPh>
    <rPh sb="316" eb="318">
      <t>イッポウ</t>
    </rPh>
    <rPh sb="319" eb="320">
      <t>ア</t>
    </rPh>
    <rPh sb="371" eb="373">
      <t>ヘイキン</t>
    </rPh>
    <rPh sb="374" eb="375">
      <t>クラ</t>
    </rPh>
    <rPh sb="376" eb="377">
      <t>ヒク</t>
    </rPh>
    <rPh sb="378" eb="379">
      <t>アタイ</t>
    </rPh>
    <rPh sb="382" eb="383">
      <t>ヒ</t>
    </rPh>
    <rPh sb="384" eb="385">
      <t>ツヅ</t>
    </rPh>
    <rPh sb="387" eb="389">
      <t>カンレン</t>
    </rPh>
    <rPh sb="389" eb="392">
      <t>シチョウソン</t>
    </rPh>
    <rPh sb="393" eb="396">
      <t>ゲスイドウ</t>
    </rPh>
    <rPh sb="396" eb="398">
      <t>セイビ</t>
    </rPh>
    <rPh sb="398" eb="400">
      <t>ソクシン</t>
    </rPh>
    <rPh sb="400" eb="401">
      <t>オヨ</t>
    </rPh>
    <rPh sb="402" eb="404">
      <t>フキュウ</t>
    </rPh>
    <rPh sb="404" eb="406">
      <t>カツドウ</t>
    </rPh>
    <rPh sb="406" eb="407">
      <t>トウ</t>
    </rPh>
    <rPh sb="410" eb="412">
      <t>コウジョウ</t>
    </rPh>
    <rPh sb="413" eb="414">
      <t>ハカ</t>
    </rPh>
    <phoneticPr fontId="4"/>
  </si>
  <si>
    <t>①有形固定資産減価償却率
　R2からの法適用のため、平均より低い値となっているが、今後上昇することが予想されるため、長寿命化を計画的に実施していく必要がある。
②管渠老朽化率
　法定耐用年数50年を超過した管渠は現時点においてないため0%となっている。
③管渠改善率
　改善を実施した管渠はないため0%となっている。</t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9" eb="20">
      <t>ホウ</t>
    </rPh>
    <rPh sb="20" eb="22">
      <t>テキヨウ</t>
    </rPh>
    <rPh sb="26" eb="28">
      <t>ヘイキン</t>
    </rPh>
    <rPh sb="30" eb="31">
      <t>ヒク</t>
    </rPh>
    <rPh sb="32" eb="33">
      <t>アタイ</t>
    </rPh>
    <rPh sb="41" eb="43">
      <t>コンゴ</t>
    </rPh>
    <rPh sb="43" eb="45">
      <t>ジョウショウ</t>
    </rPh>
    <rPh sb="50" eb="52">
      <t>ヨソウ</t>
    </rPh>
    <rPh sb="58" eb="61">
      <t>チョウジュミョウ</t>
    </rPh>
    <rPh sb="61" eb="62">
      <t>カ</t>
    </rPh>
    <rPh sb="63" eb="66">
      <t>ケイカクテキ</t>
    </rPh>
    <rPh sb="67" eb="69">
      <t>ジッシ</t>
    </rPh>
    <rPh sb="73" eb="75">
      <t>ヒツヨウ</t>
    </rPh>
    <rPh sb="81" eb="83">
      <t>カンキョ</t>
    </rPh>
    <rPh sb="83" eb="86">
      <t>ロウキュウカ</t>
    </rPh>
    <rPh sb="86" eb="87">
      <t>リツ</t>
    </rPh>
    <rPh sb="89" eb="91">
      <t>ホウテイ</t>
    </rPh>
    <rPh sb="91" eb="93">
      <t>タイヨウ</t>
    </rPh>
    <rPh sb="93" eb="95">
      <t>ネンスウ</t>
    </rPh>
    <rPh sb="97" eb="98">
      <t>ネン</t>
    </rPh>
    <rPh sb="99" eb="101">
      <t>チョウカ</t>
    </rPh>
    <rPh sb="103" eb="105">
      <t>カンキョ</t>
    </rPh>
    <rPh sb="106" eb="109">
      <t>ゲンジテン</t>
    </rPh>
    <rPh sb="128" eb="130">
      <t>カンキョ</t>
    </rPh>
    <rPh sb="130" eb="133">
      <t>カイゼンリツ</t>
    </rPh>
    <rPh sb="135" eb="137">
      <t>カイゼン</t>
    </rPh>
    <rPh sb="138" eb="140">
      <t>ジッシ</t>
    </rPh>
    <rPh sb="142" eb="144">
      <t>カンキョ</t>
    </rPh>
    <phoneticPr fontId="4"/>
  </si>
  <si>
    <t>・経営の効率性を示す指標は概ね全国平均を下回っていることから、今後は官民連携や広域化・共同化を推進していくことにより、維持管理費の抑制（汚水処理原価の抑制）、施設の有効利用率の向上を目指す。
・老朽化の指標は悪い値を示していないものの、今後は減価償却率が増加することが見込まれるため、下水道ストックマネジメント計画に基づく計画的な管理、改築更新に取り組んでいく。また、災害対策として施設の耐震化・耐水化を進めていく。
・経営の健全性を示す指標は概ね全国平均と近似しているものの、費用の内、一部は一般会計からの繰入金により賄っている。今後は独立採算を目指して、適切な負担について構成市町村と協議を進めていく。</t>
    <rPh sb="1" eb="3">
      <t>ケイエイ</t>
    </rPh>
    <rPh sb="4" eb="7">
      <t>コウリツセイ</t>
    </rPh>
    <rPh sb="8" eb="9">
      <t>シメ</t>
    </rPh>
    <rPh sb="10" eb="12">
      <t>シヒョウ</t>
    </rPh>
    <rPh sb="13" eb="14">
      <t>オオム</t>
    </rPh>
    <rPh sb="15" eb="17">
      <t>ゼンコク</t>
    </rPh>
    <rPh sb="17" eb="19">
      <t>ヘイキン</t>
    </rPh>
    <rPh sb="20" eb="22">
      <t>シタマワ</t>
    </rPh>
    <rPh sb="31" eb="33">
      <t>コンゴ</t>
    </rPh>
    <rPh sb="34" eb="36">
      <t>カンミン</t>
    </rPh>
    <rPh sb="36" eb="38">
      <t>レンケイ</t>
    </rPh>
    <rPh sb="39" eb="42">
      <t>コウイキカ</t>
    </rPh>
    <rPh sb="43" eb="46">
      <t>キョウドウカ</t>
    </rPh>
    <rPh sb="47" eb="49">
      <t>スイシン</t>
    </rPh>
    <rPh sb="68" eb="70">
      <t>オスイ</t>
    </rPh>
    <rPh sb="70" eb="72">
      <t>ショリ</t>
    </rPh>
    <rPh sb="72" eb="74">
      <t>ゲンカ</t>
    </rPh>
    <rPh sb="75" eb="77">
      <t>ヨクセイ</t>
    </rPh>
    <rPh sb="86" eb="87">
      <t>リツ</t>
    </rPh>
    <rPh sb="88" eb="90">
      <t>コウジョウ</t>
    </rPh>
    <rPh sb="91" eb="93">
      <t>メザ</t>
    </rPh>
    <rPh sb="97" eb="100">
      <t>ロウキュウカ</t>
    </rPh>
    <rPh sb="101" eb="103">
      <t>シヒョウ</t>
    </rPh>
    <rPh sb="104" eb="105">
      <t>ワル</t>
    </rPh>
    <rPh sb="106" eb="107">
      <t>アタイ</t>
    </rPh>
    <rPh sb="108" eb="109">
      <t>シメ</t>
    </rPh>
    <rPh sb="118" eb="120">
      <t>コンゴ</t>
    </rPh>
    <rPh sb="121" eb="123">
      <t>ゲンカ</t>
    </rPh>
    <rPh sb="123" eb="125">
      <t>ショウキャク</t>
    </rPh>
    <rPh sb="125" eb="126">
      <t>リツ</t>
    </rPh>
    <rPh sb="127" eb="129">
      <t>ゾウカ</t>
    </rPh>
    <rPh sb="134" eb="136">
      <t>ミコ</t>
    </rPh>
    <rPh sb="168" eb="170">
      <t>カイチク</t>
    </rPh>
    <rPh sb="170" eb="172">
      <t>コウシン</t>
    </rPh>
    <rPh sb="173" eb="174">
      <t>ト</t>
    </rPh>
    <rPh sb="175" eb="176">
      <t>ク</t>
    </rPh>
    <rPh sb="184" eb="186">
      <t>サイガイ</t>
    </rPh>
    <rPh sb="186" eb="188">
      <t>タイサク</t>
    </rPh>
    <rPh sb="191" eb="193">
      <t>シセツ</t>
    </rPh>
    <rPh sb="194" eb="197">
      <t>タイシンカ</t>
    </rPh>
    <rPh sb="198" eb="200">
      <t>タイスイ</t>
    </rPh>
    <rPh sb="200" eb="201">
      <t>カ</t>
    </rPh>
    <rPh sb="202" eb="203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</si>
</sst>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7-4ECE-88E9-B74DE992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1.87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7-4ECE-88E9-B74DE992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60.48</c:v>
                </c:pt>
                <c:pt idx="3">
                  <c:v>60.48</c:v>
                </c:pt>
                <c:pt idx="4">
                  <c:v>60.48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9-47BF-B3E3-2FE06061E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68.2</c:v>
                </c:pt>
                <c:pt idx="3">
                  <c:v>68.05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9-47BF-B3E3-2FE06061E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86.45</c:v>
                </c:pt>
                <c:pt idx="3">
                  <c:v>86.25</c:v>
                </c:pt>
                <c:pt idx="4">
                  <c:v>87.06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0-4626-9A7A-7B29F1DC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94.01</c:v>
                </c:pt>
                <c:pt idx="3">
                  <c:v>94.14</c:v>
                </c:pt>
                <c:pt idx="4">
                  <c:v>94.02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0-4626-9A7A-7B29F1DC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95.35</c:v>
                </c:pt>
                <c:pt idx="3">
                  <c:v>99.94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D-4159-90E3-250E1473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101.63</c:v>
                </c:pt>
                <c:pt idx="3">
                  <c:v>100.14</c:v>
                </c:pt>
                <c:pt idx="4">
                  <c:v>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D-4159-90E3-250E1473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4.55</c:v>
                </c:pt>
                <c:pt idx="3">
                  <c:v>9.0299999999999994</c:v>
                </c:pt>
                <c:pt idx="4">
                  <c:v>13.45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C-4B46-BAF7-1ACA1978C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31.96</c:v>
                </c:pt>
                <c:pt idx="3">
                  <c:v>34.17</c:v>
                </c:pt>
                <c:pt idx="4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C-4B46-BAF7-1ACA1978C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6-49EE-8B3E-9F8E7BFE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0.93</c:v>
                </c:pt>
                <c:pt idx="3">
                  <c:v>1.04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6-49EE-8B3E-9F8E7BFE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16.43</c:v>
                </c:pt>
                <c:pt idx="3">
                  <c:v>14.07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9-48DE-ABAE-B66D0039E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9.1</c:v>
                </c:pt>
                <c:pt idx="3">
                  <c:v>10.71</c:v>
                </c:pt>
                <c:pt idx="4">
                  <c:v>11.46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9-48DE-ABAE-B66D0039E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79.67</c:v>
                </c:pt>
                <c:pt idx="3">
                  <c:v>79.739999999999995</c:v>
                </c:pt>
                <c:pt idx="4">
                  <c:v>86.86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6-49E1-B982-CE158D93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101.14</c:v>
                </c:pt>
                <c:pt idx="3">
                  <c:v>104.74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6-49E1-B982-CE158D93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8-4D51-985E-7E319840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255.67</c:v>
                </c:pt>
                <c:pt idx="3">
                  <c:v>242.44</c:v>
                </c:pt>
                <c:pt idx="4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8-4D51-985E-7E319840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6-4DCD-8D5C-3AA7EB9A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DCD-8D5C-3AA7EB9A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82.56</c:v>
                </c:pt>
                <c:pt idx="3">
                  <c:v>81.93</c:v>
                </c:pt>
                <c:pt idx="4">
                  <c:v>82.23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4-42B6-A0B0-C4579952F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50.67</c:v>
                </c:pt>
                <c:pt idx="3">
                  <c:v>48.7</c:v>
                </c:pt>
                <c:pt idx="4">
                  <c:v>52.53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4-42B6-A0B0-C4579952F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山梨県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流域下水道</v>
      </c>
      <c r="Q8" s="65"/>
      <c r="R8" s="65"/>
      <c r="S8" s="65"/>
      <c r="T8" s="65"/>
      <c r="U8" s="65"/>
      <c r="V8" s="65"/>
      <c r="W8" s="65" t="str">
        <f>データ!L6</f>
        <v>E1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812615</v>
      </c>
      <c r="AM8" s="45"/>
      <c r="AN8" s="45"/>
      <c r="AO8" s="45"/>
      <c r="AP8" s="45"/>
      <c r="AQ8" s="45"/>
      <c r="AR8" s="45"/>
      <c r="AS8" s="45"/>
      <c r="AT8" s="46">
        <f>データ!T6</f>
        <v>4465.2700000000004</v>
      </c>
      <c r="AU8" s="46"/>
      <c r="AV8" s="46"/>
      <c r="AW8" s="46"/>
      <c r="AX8" s="46"/>
      <c r="AY8" s="46"/>
      <c r="AZ8" s="46"/>
      <c r="BA8" s="46"/>
      <c r="BB8" s="46">
        <f>データ!U6</f>
        <v>181.99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89.11</v>
      </c>
      <c r="J10" s="46"/>
      <c r="K10" s="46"/>
      <c r="L10" s="46"/>
      <c r="M10" s="46"/>
      <c r="N10" s="46"/>
      <c r="O10" s="46"/>
      <c r="P10" s="46">
        <f>データ!P6</f>
        <v>61.3</v>
      </c>
      <c r="Q10" s="46"/>
      <c r="R10" s="46"/>
      <c r="S10" s="46"/>
      <c r="T10" s="46"/>
      <c r="U10" s="46"/>
      <c r="V10" s="46"/>
      <c r="W10" s="46">
        <f>データ!Q6</f>
        <v>94.47</v>
      </c>
      <c r="X10" s="46"/>
      <c r="Y10" s="46"/>
      <c r="Z10" s="46"/>
      <c r="AA10" s="46"/>
      <c r="AB10" s="46"/>
      <c r="AC10" s="46"/>
      <c r="AD10" s="45">
        <f>データ!R6</f>
        <v>0</v>
      </c>
      <c r="AE10" s="45"/>
      <c r="AF10" s="45"/>
      <c r="AG10" s="45"/>
      <c r="AH10" s="45"/>
      <c r="AI10" s="45"/>
      <c r="AJ10" s="45"/>
      <c r="AK10" s="2"/>
      <c r="AL10" s="45">
        <f>データ!V6</f>
        <v>340122</v>
      </c>
      <c r="AM10" s="45"/>
      <c r="AN10" s="45"/>
      <c r="AO10" s="45"/>
      <c r="AP10" s="45"/>
      <c r="AQ10" s="45"/>
      <c r="AR10" s="45"/>
      <c r="AS10" s="45"/>
      <c r="AT10" s="46">
        <f>データ!W6</f>
        <v>124.27</v>
      </c>
      <c r="AU10" s="46"/>
      <c r="AV10" s="46"/>
      <c r="AW10" s="46"/>
      <c r="AX10" s="46"/>
      <c r="AY10" s="46"/>
      <c r="AZ10" s="46"/>
      <c r="BA10" s="46"/>
      <c r="BB10" s="46">
        <f>データ!X6</f>
        <v>2736.96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【99.26】</v>
      </c>
      <c r="F85" s="12" t="str">
        <f>データ!AT6</f>
        <v>【11.39】</v>
      </c>
      <c r="G85" s="12" t="str">
        <f>データ!BE6</f>
        <v>【104.37】</v>
      </c>
      <c r="H85" s="12" t="str">
        <f>データ!BP6</f>
        <v>【230.79】</v>
      </c>
      <c r="I85" s="12" t="str">
        <f>データ!CA6</f>
        <v>【0.00】</v>
      </c>
      <c r="J85" s="12" t="str">
        <f>データ!CL6</f>
        <v>【52.71】</v>
      </c>
      <c r="K85" s="12" t="str">
        <f>データ!CW6</f>
        <v>【67.08】</v>
      </c>
      <c r="L85" s="12" t="str">
        <f>データ!DH6</f>
        <v>【93.95】</v>
      </c>
      <c r="M85" s="12" t="str">
        <f>データ!DS6</f>
        <v>【36.56】</v>
      </c>
      <c r="N85" s="12" t="str">
        <f>データ!ED6</f>
        <v>【1.25】</v>
      </c>
      <c r="O85" s="12" t="str">
        <f>データ!EO6</f>
        <v>【0.09】</v>
      </c>
    </row>
  </sheetData>
  <sheetProtection algorithmName="SHA-512" hashValue="tOLE1FSX/LU8JJPnQffFOtuw//l0VUQUwUElGYAWWEIxCvrT2FqKPN5knxA0iLpdWDPvq8DeyMnSeeni0FrJ9A==" saltValue="SNP8J/4obPsaOIpW+DzuP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190004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山梨県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89.11</v>
      </c>
      <c r="P6" s="20">
        <f t="shared" si="3"/>
        <v>61.3</v>
      </c>
      <c r="Q6" s="20">
        <f t="shared" si="3"/>
        <v>94.47</v>
      </c>
      <c r="R6" s="20">
        <f t="shared" si="3"/>
        <v>0</v>
      </c>
      <c r="S6" s="20">
        <f t="shared" si="3"/>
        <v>812615</v>
      </c>
      <c r="T6" s="20">
        <f t="shared" si="3"/>
        <v>4465.2700000000004</v>
      </c>
      <c r="U6" s="20">
        <f t="shared" si="3"/>
        <v>181.99</v>
      </c>
      <c r="V6" s="20">
        <f t="shared" si="3"/>
        <v>340122</v>
      </c>
      <c r="W6" s="20">
        <f t="shared" si="3"/>
        <v>124.27</v>
      </c>
      <c r="X6" s="20">
        <f t="shared" si="3"/>
        <v>2736.96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95.35</v>
      </c>
      <c r="AB6" s="21">
        <f t="shared" si="4"/>
        <v>99.94</v>
      </c>
      <c r="AC6" s="21">
        <f t="shared" si="4"/>
        <v>99.7</v>
      </c>
      <c r="AD6" s="21" t="str">
        <f t="shared" si="4"/>
        <v>-</v>
      </c>
      <c r="AE6" s="21" t="str">
        <f t="shared" si="4"/>
        <v>-</v>
      </c>
      <c r="AF6" s="21">
        <f t="shared" si="4"/>
        <v>101.63</v>
      </c>
      <c r="AG6" s="21">
        <f t="shared" si="4"/>
        <v>100.14</v>
      </c>
      <c r="AH6" s="21">
        <f t="shared" si="4"/>
        <v>99.22</v>
      </c>
      <c r="AI6" s="20" t="str">
        <f>IF(AI7="","",IF(AI7="-","【-】","【"&amp;SUBSTITUTE(TEXT(AI7,"#,##0.00"),"-","△")&amp;"】"))</f>
        <v>【99.26】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16.43</v>
      </c>
      <c r="AM6" s="21">
        <f t="shared" si="5"/>
        <v>14.07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9.1</v>
      </c>
      <c r="AR6" s="21">
        <f t="shared" si="5"/>
        <v>10.71</v>
      </c>
      <c r="AS6" s="21">
        <f t="shared" si="5"/>
        <v>11.46</v>
      </c>
      <c r="AT6" s="20" t="str">
        <f>IF(AT7="","",IF(AT7="-","【-】","【"&amp;SUBSTITUTE(TEXT(AT7,"#,##0.00"),"-","△")&amp;"】"))</f>
        <v>【11.39】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79.67</v>
      </c>
      <c r="AX6" s="21">
        <f t="shared" si="6"/>
        <v>79.739999999999995</v>
      </c>
      <c r="AY6" s="21">
        <f t="shared" si="6"/>
        <v>86.86</v>
      </c>
      <c r="AZ6" s="21" t="str">
        <f t="shared" si="6"/>
        <v>-</v>
      </c>
      <c r="BA6" s="21" t="str">
        <f t="shared" si="6"/>
        <v>-</v>
      </c>
      <c r="BB6" s="21">
        <f t="shared" si="6"/>
        <v>101.14</v>
      </c>
      <c r="BC6" s="21">
        <f t="shared" si="6"/>
        <v>104.74</v>
      </c>
      <c r="BD6" s="21">
        <f t="shared" si="6"/>
        <v>104.74</v>
      </c>
      <c r="BE6" s="20" t="str">
        <f>IF(BE7="","",IF(BE7="-","【-】","【"&amp;SUBSTITUTE(TEXT(BE7,"#,##0.00"),"-","△")&amp;"】"))</f>
        <v>【104.37】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255.67</v>
      </c>
      <c r="BN6" s="21">
        <f t="shared" si="7"/>
        <v>242.44</v>
      </c>
      <c r="BO6" s="21">
        <f t="shared" si="7"/>
        <v>228.09</v>
      </c>
      <c r="BP6" s="20" t="str">
        <f>IF(BP7="","",IF(BP7="-","【-】","【"&amp;SUBSTITUTE(TEXT(BP7,"#,##0.00"),"-","△")&amp;"】"))</f>
        <v>【230.79】</v>
      </c>
      <c r="BQ6" s="21" t="str">
        <f>IF(BQ7="",NA(),BQ7)</f>
        <v>-</v>
      </c>
      <c r="BR6" s="21" t="str">
        <f t="shared" ref="BR6:BZ6" si="8">IF(BR7="",NA(),BR7)</f>
        <v>-</v>
      </c>
      <c r="BS6" s="20">
        <f t="shared" si="8"/>
        <v>0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1" t="str">
        <f t="shared" si="8"/>
        <v>-</v>
      </c>
      <c r="BX6" s="20">
        <f t="shared" si="8"/>
        <v>0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82.56</v>
      </c>
      <c r="CE6" s="21">
        <f t="shared" si="9"/>
        <v>81.93</v>
      </c>
      <c r="CF6" s="21">
        <f t="shared" si="9"/>
        <v>82.23</v>
      </c>
      <c r="CG6" s="21" t="str">
        <f t="shared" si="9"/>
        <v>-</v>
      </c>
      <c r="CH6" s="21" t="str">
        <f t="shared" si="9"/>
        <v>-</v>
      </c>
      <c r="CI6" s="21">
        <f t="shared" si="9"/>
        <v>50.67</v>
      </c>
      <c r="CJ6" s="21">
        <f t="shared" si="9"/>
        <v>48.7</v>
      </c>
      <c r="CK6" s="21">
        <f t="shared" si="9"/>
        <v>52.53</v>
      </c>
      <c r="CL6" s="20" t="str">
        <f>IF(CL7="","",IF(CL7="-","【-】","【"&amp;SUBSTITUTE(TEXT(CL7,"#,##0.00"),"-","△")&amp;"】"))</f>
        <v>【52.71】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60.48</v>
      </c>
      <c r="CP6" s="21">
        <f t="shared" si="10"/>
        <v>60.48</v>
      </c>
      <c r="CQ6" s="21">
        <f t="shared" si="10"/>
        <v>60.48</v>
      </c>
      <c r="CR6" s="21" t="str">
        <f t="shared" si="10"/>
        <v>-</v>
      </c>
      <c r="CS6" s="21" t="str">
        <f t="shared" si="10"/>
        <v>-</v>
      </c>
      <c r="CT6" s="21">
        <f t="shared" si="10"/>
        <v>68.2</v>
      </c>
      <c r="CU6" s="21">
        <f t="shared" si="10"/>
        <v>68.05</v>
      </c>
      <c r="CV6" s="21">
        <f t="shared" si="10"/>
        <v>67.099999999999994</v>
      </c>
      <c r="CW6" s="20" t="str">
        <f>IF(CW7="","",IF(CW7="-","【-】","【"&amp;SUBSTITUTE(TEXT(CW7,"#,##0.00"),"-","△")&amp;"】"))</f>
        <v>【67.08】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86.45</v>
      </c>
      <c r="DA6" s="21">
        <f t="shared" si="11"/>
        <v>86.25</v>
      </c>
      <c r="DB6" s="21">
        <f t="shared" si="11"/>
        <v>87.06</v>
      </c>
      <c r="DC6" s="21" t="str">
        <f t="shared" si="11"/>
        <v>-</v>
      </c>
      <c r="DD6" s="21" t="str">
        <f t="shared" si="11"/>
        <v>-</v>
      </c>
      <c r="DE6" s="21">
        <f t="shared" si="11"/>
        <v>94.01</v>
      </c>
      <c r="DF6" s="21">
        <f t="shared" si="11"/>
        <v>94.14</v>
      </c>
      <c r="DG6" s="21">
        <f t="shared" si="11"/>
        <v>94.02</v>
      </c>
      <c r="DH6" s="20" t="str">
        <f>IF(DH7="","",IF(DH7="-","【-】","【"&amp;SUBSTITUTE(TEXT(DH7,"#,##0.00"),"-","△")&amp;"】"))</f>
        <v>【93.95】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4.55</v>
      </c>
      <c r="DL6" s="21">
        <f t="shared" si="12"/>
        <v>9.0299999999999994</v>
      </c>
      <c r="DM6" s="21">
        <f t="shared" si="12"/>
        <v>13.45</v>
      </c>
      <c r="DN6" s="21" t="str">
        <f t="shared" si="12"/>
        <v>-</v>
      </c>
      <c r="DO6" s="21" t="str">
        <f t="shared" si="12"/>
        <v>-</v>
      </c>
      <c r="DP6" s="21">
        <f t="shared" si="12"/>
        <v>31.96</v>
      </c>
      <c r="DQ6" s="21">
        <f t="shared" si="12"/>
        <v>34.17</v>
      </c>
      <c r="DR6" s="21">
        <f t="shared" si="12"/>
        <v>36.770000000000003</v>
      </c>
      <c r="DS6" s="20" t="str">
        <f>IF(DS7="","",IF(DS7="-","【-】","【"&amp;SUBSTITUTE(TEXT(DS7,"#,##0.00"),"-","△")&amp;"】"))</f>
        <v>【36.56】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0.93</v>
      </c>
      <c r="EB6" s="21">
        <f t="shared" si="13"/>
        <v>1.04</v>
      </c>
      <c r="EC6" s="21">
        <f t="shared" si="13"/>
        <v>1.26</v>
      </c>
      <c r="ED6" s="20" t="str">
        <f>IF(ED7="","",IF(ED7="-","【-】","【"&amp;SUBSTITUTE(TEXT(ED7,"#,##0.00"),"-","△")&amp;"】"))</f>
        <v>【1.25】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1.87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【0.09】</v>
      </c>
    </row>
    <row r="7" spans="1:148" s="22" customFormat="1" x14ac:dyDescent="0.2">
      <c r="A7" s="14"/>
      <c r="B7" s="23">
        <v>2022</v>
      </c>
      <c r="C7" s="23">
        <v>190004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89.11</v>
      </c>
      <c r="P7" s="24">
        <v>61.3</v>
      </c>
      <c r="Q7" s="24">
        <v>94.47</v>
      </c>
      <c r="R7" s="24">
        <v>0</v>
      </c>
      <c r="S7" s="24">
        <v>812615</v>
      </c>
      <c r="T7" s="24">
        <v>4465.2700000000004</v>
      </c>
      <c r="U7" s="24">
        <v>181.99</v>
      </c>
      <c r="V7" s="24">
        <v>340122</v>
      </c>
      <c r="W7" s="24">
        <v>124.27</v>
      </c>
      <c r="X7" s="24">
        <v>2736.96</v>
      </c>
      <c r="Y7" s="24" t="s">
        <v>102</v>
      </c>
      <c r="Z7" s="24" t="s">
        <v>102</v>
      </c>
      <c r="AA7" s="24">
        <v>95.35</v>
      </c>
      <c r="AB7" s="24">
        <v>99.94</v>
      </c>
      <c r="AC7" s="24">
        <v>99.7</v>
      </c>
      <c r="AD7" s="24" t="s">
        <v>102</v>
      </c>
      <c r="AE7" s="24" t="s">
        <v>102</v>
      </c>
      <c r="AF7" s="24">
        <v>101.63</v>
      </c>
      <c r="AG7" s="24">
        <v>100.14</v>
      </c>
      <c r="AH7" s="24">
        <v>99.22</v>
      </c>
      <c r="AI7" s="24">
        <v>99.26</v>
      </c>
      <c r="AJ7" s="24" t="s">
        <v>102</v>
      </c>
      <c r="AK7" s="24" t="s">
        <v>102</v>
      </c>
      <c r="AL7" s="24">
        <v>16.43</v>
      </c>
      <c r="AM7" s="24">
        <v>14.07</v>
      </c>
      <c r="AN7" s="24">
        <v>0</v>
      </c>
      <c r="AO7" s="24" t="s">
        <v>102</v>
      </c>
      <c r="AP7" s="24" t="s">
        <v>102</v>
      </c>
      <c r="AQ7" s="24">
        <v>9.1</v>
      </c>
      <c r="AR7" s="24">
        <v>10.71</v>
      </c>
      <c r="AS7" s="24">
        <v>11.46</v>
      </c>
      <c r="AT7" s="24">
        <v>11.39</v>
      </c>
      <c r="AU7" s="24" t="s">
        <v>102</v>
      </c>
      <c r="AV7" s="24" t="s">
        <v>102</v>
      </c>
      <c r="AW7" s="24">
        <v>79.67</v>
      </c>
      <c r="AX7" s="24">
        <v>79.739999999999995</v>
      </c>
      <c r="AY7" s="24">
        <v>86.86</v>
      </c>
      <c r="AZ7" s="24" t="s">
        <v>102</v>
      </c>
      <c r="BA7" s="24" t="s">
        <v>102</v>
      </c>
      <c r="BB7" s="24">
        <v>101.14</v>
      </c>
      <c r="BC7" s="24">
        <v>104.74</v>
      </c>
      <c r="BD7" s="24">
        <v>104.74</v>
      </c>
      <c r="BE7" s="24">
        <v>104.37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255.67</v>
      </c>
      <c r="BN7" s="24">
        <v>242.44</v>
      </c>
      <c r="BO7" s="24">
        <v>228.09</v>
      </c>
      <c r="BP7" s="24">
        <v>230.79</v>
      </c>
      <c r="BQ7" s="24" t="s">
        <v>102</v>
      </c>
      <c r="BR7" s="24" t="s">
        <v>102</v>
      </c>
      <c r="BS7" s="24">
        <v>0</v>
      </c>
      <c r="BT7" s="24">
        <v>0</v>
      </c>
      <c r="BU7" s="24">
        <v>0</v>
      </c>
      <c r="BV7" s="24" t="s">
        <v>102</v>
      </c>
      <c r="BW7" s="24" t="s">
        <v>102</v>
      </c>
      <c r="BX7" s="24">
        <v>0</v>
      </c>
      <c r="BY7" s="24">
        <v>0</v>
      </c>
      <c r="BZ7" s="24">
        <v>0</v>
      </c>
      <c r="CA7" s="24">
        <v>0</v>
      </c>
      <c r="CB7" s="24" t="s">
        <v>102</v>
      </c>
      <c r="CC7" s="24" t="s">
        <v>102</v>
      </c>
      <c r="CD7" s="24">
        <v>82.56</v>
      </c>
      <c r="CE7" s="24">
        <v>81.93</v>
      </c>
      <c r="CF7" s="24">
        <v>82.23</v>
      </c>
      <c r="CG7" s="24" t="s">
        <v>102</v>
      </c>
      <c r="CH7" s="24" t="s">
        <v>102</v>
      </c>
      <c r="CI7" s="24">
        <v>50.67</v>
      </c>
      <c r="CJ7" s="24">
        <v>48.7</v>
      </c>
      <c r="CK7" s="24">
        <v>52.53</v>
      </c>
      <c r="CL7" s="24">
        <v>52.71</v>
      </c>
      <c r="CM7" s="24" t="s">
        <v>102</v>
      </c>
      <c r="CN7" s="24" t="s">
        <v>102</v>
      </c>
      <c r="CO7" s="24">
        <v>60.48</v>
      </c>
      <c r="CP7" s="24">
        <v>60.48</v>
      </c>
      <c r="CQ7" s="24">
        <v>60.48</v>
      </c>
      <c r="CR7" s="24" t="s">
        <v>102</v>
      </c>
      <c r="CS7" s="24" t="s">
        <v>102</v>
      </c>
      <c r="CT7" s="24">
        <v>68.2</v>
      </c>
      <c r="CU7" s="24">
        <v>68.05</v>
      </c>
      <c r="CV7" s="24">
        <v>67.099999999999994</v>
      </c>
      <c r="CW7" s="24">
        <v>67.08</v>
      </c>
      <c r="CX7" s="24" t="s">
        <v>102</v>
      </c>
      <c r="CY7" s="24" t="s">
        <v>102</v>
      </c>
      <c r="CZ7" s="24">
        <v>86.45</v>
      </c>
      <c r="DA7" s="24">
        <v>86.25</v>
      </c>
      <c r="DB7" s="24">
        <v>87.06</v>
      </c>
      <c r="DC7" s="24" t="s">
        <v>102</v>
      </c>
      <c r="DD7" s="24" t="s">
        <v>102</v>
      </c>
      <c r="DE7" s="24">
        <v>94.01</v>
      </c>
      <c r="DF7" s="24">
        <v>94.14</v>
      </c>
      <c r="DG7" s="24">
        <v>94.02</v>
      </c>
      <c r="DH7" s="24">
        <v>93.95</v>
      </c>
      <c r="DI7" s="24" t="s">
        <v>102</v>
      </c>
      <c r="DJ7" s="24" t="s">
        <v>102</v>
      </c>
      <c r="DK7" s="24">
        <v>4.55</v>
      </c>
      <c r="DL7" s="24">
        <v>9.0299999999999994</v>
      </c>
      <c r="DM7" s="24">
        <v>13.45</v>
      </c>
      <c r="DN7" s="24" t="s">
        <v>102</v>
      </c>
      <c r="DO7" s="24" t="s">
        <v>102</v>
      </c>
      <c r="DP7" s="24">
        <v>31.96</v>
      </c>
      <c r="DQ7" s="24">
        <v>34.17</v>
      </c>
      <c r="DR7" s="24">
        <v>36.770000000000003</v>
      </c>
      <c r="DS7" s="24">
        <v>36.56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0.93</v>
      </c>
      <c r="EB7" s="24">
        <v>1.04</v>
      </c>
      <c r="EC7" s="24">
        <v>1.26</v>
      </c>
      <c r="ED7" s="24">
        <v>1.25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1.87</v>
      </c>
      <c r="EM7" s="24">
        <v>0.1</v>
      </c>
      <c r="EN7" s="24">
        <v>0.09</v>
      </c>
      <c r="EO7" s="24">
        <v>0.09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2023-12-12T00:52:59Z</dcterms:created>
  <dcterms:modified xsi:type="dcterms:W3CDTF">2024-01-31T23:48:11Z</dcterms:modified>
  <cp:category/>
</cp:coreProperties>
</file>