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231.4.10\企業局\本庁共有\1 経営推進課\02　財務\131　決算\経営比較分析表（総務省依頼）\Ｒ５\"/>
    </mc:Choice>
  </mc:AlternateContent>
  <xr:revisionPtr revIDLastSave="0" documentId="13_ncr:1_{C05A7112-E703-4DBC-B822-825BCEFF4539}" xr6:coauthVersionLast="47" xr6:coauthVersionMax="47" xr10:uidLastSave="{00000000-0000-0000-0000-000000000000}"/>
  <workbookProtection workbookAlgorithmName="SHA-512" workbookHashValue="nj3r2/xeFH8q1926bNky2FF4nUc1EjVbRTqCJG/nVYrLGUj6ZV3wz8bYRwpXz205o/8EYcch7Bx+v3RFi7QxxA==" workbookSaltValue="kft6AKEIHBdFW2xqe1D6KQ==" workbookSpinCount="100000" lockStructure="1"/>
  <bookViews>
    <workbookView xWindow="-9940" yWindow="-21710" windowWidth="38620" windowHeight="213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<sst xmlns="http://schemas.openxmlformats.org/spreadsheetml/2006/main" count="228" uniqueCount="114">
  <si>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</si>
  <si>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</si>
  <si>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</si>
  <si>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</si>
  <si>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</si>
  <si>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</si>
  <si>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</si>
  <si>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</si>
  <si>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</si>
  <si>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</si>
  <si>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</si>
  <si>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</si>
  <si>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</si>
  <si>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</si>
  <si>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</si>
  <si>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</si>
  <si>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</si>
  <si>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</si>
  <si>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</si>
  <si>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</si>
  <si>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</si>
  <si>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</si>
  <si>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</si>
  <si>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</si>
  <si>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</si>
  <si>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</si>
  <si>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</si>
  <si>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</si>
  <si>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</si>
  <si>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</si>
  <si>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</si>
  <si>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</si>
  <si>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</si>
  <si>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</si>
  <si>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</si>
  <si>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</si>
  <si>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</si>
  <si>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</si>
  <si>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</si>
  <si>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</si>
  <si>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</si>
  <si>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</si>
  <si>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</si>
  <si>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</si>
  <si>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</si>
  <si>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</si>
  <si>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</si>
  <si>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</si>
  <si>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</si>
  <si>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</si>
  <si>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</si>
  <si>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</si>
  <si>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</si>
  <si>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</si>
  <si>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</si>
  <si>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</si>
  <si>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</si>
  <si>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</si>
  <si>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</si>
  <si>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</si>
  <si>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</si>
  <si>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</si>
  <si>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</si>
  <si>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</si>
  <si>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</si>
  <si>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</si>
  <si>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</si>
  <si>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</si>
  <si>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</si>
  <si>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</si>
  <si>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</si>
  <si>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</si>
  <si>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</si>
  <si>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</si>
  <si>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</si>
  <si>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</si>
  <si>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</si>
  <si>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</si>
  <si>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</si>
  <si>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</si>
  <si>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</si>
  <si>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</si>
  <si>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</si>
  <si>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</si>
  <si>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</si>
  <si>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</si>
  <si>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</si>
  <si>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</si>
  <si>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</si>
  <si>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</si>
  <si>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</si>
  <si>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</si>
  <si>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</si>
  <si>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</si>
  <si>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</si>
  <si>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</si>
  <si>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</si>
  <si>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</si>
  <si>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</si>
  <si>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</si>
  <si>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</si>
  <si>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</si>
  <si>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</si>
  <si>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</si>
  <si>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</si>
  <si>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</si>
  <si>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</si>
  <si>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</si>
  <si>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</si>
  <si>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</si>
  <si>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</si>
  <si>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平均値を下回るものの上昇傾向にあり、管路等の老朽化が進んでおり、今後大量更新時期を迎えることから、事業費の平準化を図りながら、計画的な更新を継続していく。
②管路経年化率：
　平均値を下回るものの上昇傾向にあり、国の基準を参考とした更新基準を定め、該当する管路を着実に更新することで、費用の平準化と将来の負担軽減を図っていく。
③管路更新率：
　老朽化対策や耐震化により、更新を要する管路の増加が見込まれる中で事業費の平準化等を図りながら計画的な更新を継続していく。</t>
    <phoneticPr fontId="4"/>
  </si>
  <si>
    <t>現状において、経営の健全性及び効率性は確保されている。R7年度までを計画期間とする「経営戦略」(R3.3改定)に基づき、老朽化対策や施設等の耐震化などを着実に実施していく。
○経常収支比率：現行料金により100％以上を維持。
○企業債発行額：償還額の範囲内とし、企業債残高の逓減を図る。
○有収率：老朽管の計画的な更新、音圧監視機器による漏水調査の実施、技術職員によるワーキンググループの取組等により更なる向上を図る（R７年度末91.0％）。
○老朽化管路：国の基準を参考に耐用年数の1.5倍で更新するとともに、管路の長寿命化を実施し、事業費の平準化を図りつつ計画的に更新することにより、老朽管残存率0％を維持（R7年度末0％）。
○基幹施設の耐震化率：R元年度末に100％完了した
○基幹管路の耐震適合率：R６年度末100％</t>
    <phoneticPr fontId="4"/>
  </si>
  <si>
    <t>①経常収支比率：
　継続して100％を超えており、経営の健全性は確保している。R4年度は、有収水量の減少に伴う料金収入の減や電気料金単価の上昇に伴う動力費の費用増等により低下した。
②累積欠損金比率：
　該当なし。
③流動比率：
　継続して100％を超えており、短期的な債務の支払能力は確保されている。
④企業債残高対給水収益比率：
　過去の集中的な施設整備により、企業債残高が多いが、繰上償還や新規発行額を償還額の範囲内とすることにより必要な投資を実施しつつ残高の逓減に努めている。
⑤料金回収率：
　継続して100％を超えている。利益は老朽化対策、耐震化、企業債償還に充てている。
⑥給水原価：
　平均値を下回っている。電気料金単価の上昇に伴う動力費の増加等により、前年を上回った。
⑦施設利用率：
　平均値を下回っており、将来の給水人口の減少を見据えた広域化・広域連携の推進に継続して取り組む。
⑧有収率：
　老朽管の計画的な更新、漏水箇所の特定に努めているものの、給水区域内に中山間地域が多く、標高差が大きいことからポンプ施設や配水池を多く必要とすること、配水管の割合が管路全体の約90％を占めることなどから、漏水箇所の特定に時間を要しており、平均値を下回っている。</t>
    <rPh sb="45" eb="47">
      <t>ユウシュウ</t>
    </rPh>
    <rPh sb="47" eb="49">
      <t>スイリョウ</t>
    </rPh>
    <rPh sb="50" eb="52">
      <t>ゲンショウ</t>
    </rPh>
    <rPh sb="53" eb="54">
      <t>トモナ</t>
    </rPh>
    <rPh sb="60" eb="61">
      <t>ゲン</t>
    </rPh>
    <rPh sb="62" eb="64">
      <t>デンキ</t>
    </rPh>
    <rPh sb="64" eb="66">
      <t>リョウキン</t>
    </rPh>
    <rPh sb="66" eb="68">
      <t>タンカ</t>
    </rPh>
    <rPh sb="69" eb="71">
      <t>ジョウショウ</t>
    </rPh>
    <rPh sb="72" eb="73">
      <t>トモナ</t>
    </rPh>
    <rPh sb="74" eb="76">
      <t>ドウリョク</t>
    </rPh>
    <rPh sb="81" eb="8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</si>
</sst>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0.28000000000000003</c:v>
                </c:pt>
                <c:pt idx="1">
                  <c:v>0.28999999999999998</c:v>
                </c:pt>
                <c:pt idx="2">
                  <c:v>0.44</c:v>
                </c:pt>
                <c:pt idx="3">
                  <c:v>0.54</c:v>
                </c:pt>
                <c:pt idx="4">
                  <c:v>0.3</c:v>
                </c:pt>
              </c:numCache>
            </c:numRef>
          </c:val>
          <c:extLst>
            <c:ext xmlns:c16="http://schemas.microsoft.com/office/drawing/2014/chart" uri="{C3380CC4-5D6E-409C-BE32-E72D297353CC}">
              <c16:uniqueId val="{00000000-C456-498A-9E26-D2FB6AE6A9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C456-498A-9E26-D2FB6AE6A9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114.52</c:v>
                </c:pt>
                <c:pt idx="1">
                  <c:v>114.24</c:v>
                </c:pt>
                <c:pt idx="2">
                  <c:v>115.28</c:v>
                </c:pt>
                <c:pt idx="3">
                  <c:v>113.06</c:v>
                </c:pt>
                <c:pt idx="4">
                  <c:v>110.69</c:v>
                </c:pt>
              </c:numCache>
            </c:numRef>
          </c:val>
          <c:extLst>
            <c:ext xmlns:c16="http://schemas.microsoft.com/office/drawing/2014/chart" uri="{C3380CC4-5D6E-409C-BE32-E72D297353CC}">
              <c16:uniqueId val="{00000000-A499-4F35-9FD4-415E3286D7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A499-4F35-9FD4-415E3286D7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44.98</c:v>
                </c:pt>
                <c:pt idx="1">
                  <c:v>46.37</c:v>
                </c:pt>
                <c:pt idx="2">
                  <c:v>47.1</c:v>
                </c:pt>
                <c:pt idx="3">
                  <c:v>48.14</c:v>
                </c:pt>
                <c:pt idx="4">
                  <c:v>48.65</c:v>
                </c:pt>
              </c:numCache>
            </c:numRef>
          </c:val>
          <c:extLst>
            <c:ext xmlns:c16="http://schemas.microsoft.com/office/drawing/2014/chart" uri="{C3380CC4-5D6E-409C-BE32-E72D297353CC}">
              <c16:uniqueId val="{00000000-A7DC-47E7-82FE-45DDCD247F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A7DC-47E7-82FE-45DDCD247F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8.1</c:v>
                </c:pt>
                <c:pt idx="1">
                  <c:v>8.58</c:v>
                </c:pt>
                <c:pt idx="2">
                  <c:v>8.86</c:v>
                </c:pt>
                <c:pt idx="3">
                  <c:v>8.9499999999999993</c:v>
                </c:pt>
                <c:pt idx="4">
                  <c:v>10.029999999999999</c:v>
                </c:pt>
              </c:numCache>
            </c:numRef>
          </c:val>
          <c:extLst>
            <c:ext xmlns:c16="http://schemas.microsoft.com/office/drawing/2014/chart" uri="{C3380CC4-5D6E-409C-BE32-E72D297353CC}">
              <c16:uniqueId val="{00000000-A032-4C87-AAA2-40705C0D009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A032-4C87-AAA2-40705C0D009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F1-4E70-8A02-D0CA3C67945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18F1-4E70-8A02-D0CA3C67945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115.02</c:v>
                </c:pt>
                <c:pt idx="1">
                  <c:v>125.25</c:v>
                </c:pt>
                <c:pt idx="2">
                  <c:v>128.47999999999999</c:v>
                </c:pt>
                <c:pt idx="3">
                  <c:v>133.02000000000001</c:v>
                </c:pt>
                <c:pt idx="4">
                  <c:v>137.49</c:v>
                </c:pt>
              </c:numCache>
            </c:numRef>
          </c:val>
          <c:extLst>
            <c:ext xmlns:c16="http://schemas.microsoft.com/office/drawing/2014/chart" uri="{C3380CC4-5D6E-409C-BE32-E72D297353CC}">
              <c16:uniqueId val="{00000000-7361-4B9E-B8B7-8333A749DE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7361-4B9E-B8B7-8333A749DE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605.74</c:v>
                </c:pt>
                <c:pt idx="1">
                  <c:v>610.21</c:v>
                </c:pt>
                <c:pt idx="2">
                  <c:v>598.45000000000005</c:v>
                </c:pt>
                <c:pt idx="3">
                  <c:v>600.28</c:v>
                </c:pt>
                <c:pt idx="4">
                  <c:v>619.28</c:v>
                </c:pt>
              </c:numCache>
            </c:numRef>
          </c:val>
          <c:extLst>
            <c:ext xmlns:c16="http://schemas.microsoft.com/office/drawing/2014/chart" uri="{C3380CC4-5D6E-409C-BE32-E72D297353CC}">
              <c16:uniqueId val="{00000000-61C3-426A-AE09-1F05F96EE7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61C3-426A-AE09-1F05F96EE7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114.24</c:v>
                </c:pt>
                <c:pt idx="1">
                  <c:v>109.93</c:v>
                </c:pt>
                <c:pt idx="2">
                  <c:v>114.28</c:v>
                </c:pt>
                <c:pt idx="3">
                  <c:v>109.27</c:v>
                </c:pt>
                <c:pt idx="4">
                  <c:v>107.35</c:v>
                </c:pt>
              </c:numCache>
            </c:numRef>
          </c:val>
          <c:extLst>
            <c:ext xmlns:c16="http://schemas.microsoft.com/office/drawing/2014/chart" uri="{C3380CC4-5D6E-409C-BE32-E72D297353CC}">
              <c16:uniqueId val="{00000000-5A73-4FF4-BA23-66E17D0BBB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5A73-4FF4-BA23-66E17D0BBB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151.16999999999999</c:v>
                </c:pt>
                <c:pt idx="1">
                  <c:v>157.6</c:v>
                </c:pt>
                <c:pt idx="2">
                  <c:v>150.97</c:v>
                </c:pt>
                <c:pt idx="3">
                  <c:v>158.30000000000001</c:v>
                </c:pt>
                <c:pt idx="4">
                  <c:v>161.66999999999999</c:v>
                </c:pt>
              </c:numCache>
            </c:numRef>
          </c:val>
          <c:extLst>
            <c:ext xmlns:c16="http://schemas.microsoft.com/office/drawing/2014/chart" uri="{C3380CC4-5D6E-409C-BE32-E72D297353CC}">
              <c16:uniqueId val="{00000000-5F25-4352-9AC3-63AF33D886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5F25-4352-9AC3-63AF33D886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59.2</c:v>
                </c:pt>
                <c:pt idx="1">
                  <c:v>60.13</c:v>
                </c:pt>
                <c:pt idx="2">
                  <c:v>61.12</c:v>
                </c:pt>
                <c:pt idx="3">
                  <c:v>61.06</c:v>
                </c:pt>
                <c:pt idx="4">
                  <c:v>61.02</c:v>
                </c:pt>
              </c:numCache>
            </c:numRef>
          </c:val>
          <c:extLst>
            <c:ext xmlns:c16="http://schemas.microsoft.com/office/drawing/2014/chart" uri="{C3380CC4-5D6E-409C-BE32-E72D297353CC}">
              <c16:uniqueId val="{00000000-8B2F-4828-A6B1-5BD1FE867A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8B2F-4828-A6B1-5BD1FE867A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89.12</c:v>
                </c:pt>
                <c:pt idx="1">
                  <c:v>86.53</c:v>
                </c:pt>
                <c:pt idx="2">
                  <c:v>86.67</c:v>
                </c:pt>
                <c:pt idx="3">
                  <c:v>86.4</c:v>
                </c:pt>
                <c:pt idx="4">
                  <c:v>85.85</c:v>
                </c:pt>
              </c:numCache>
            </c:numRef>
          </c:val>
          <c:extLst>
            <c:ext xmlns:c16="http://schemas.microsoft.com/office/drawing/2014/chart" uri="{C3380CC4-5D6E-409C-BE32-E72D297353CC}">
              <c16:uniqueId val="{00000000-F145-4F00-AEA7-4CD892A86A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F145-4F00-AEA7-4CD892A86A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D27" sqref="CD27"/>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長野県</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3"/>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A2</v>
      </c>
      <c r="X8" s="81"/>
      <c r="Y8" s="81"/>
      <c r="Z8" s="81"/>
      <c r="AA8" s="81"/>
      <c r="AB8" s="81"/>
      <c r="AC8" s="81"/>
      <c r="AD8" s="81" t="str">
        <f>データ!$M$6</f>
        <v>自治体職員</v>
      </c>
      <c r="AE8" s="81"/>
      <c r="AF8" s="81"/>
      <c r="AG8" s="81"/>
      <c r="AH8" s="81"/>
      <c r="AI8" s="81"/>
      <c r="AJ8" s="81"/>
      <c r="AK8" s="2"/>
      <c r="AL8" s="72">
        <f>データ!$R$6</f>
        <v>2043798</v>
      </c>
      <c r="AM8" s="72"/>
      <c r="AN8" s="72"/>
      <c r="AO8" s="72"/>
      <c r="AP8" s="72"/>
      <c r="AQ8" s="72"/>
      <c r="AR8" s="72"/>
      <c r="AS8" s="72"/>
      <c r="AT8" s="37">
        <f>データ!$S$6</f>
        <v>13561.56</v>
      </c>
      <c r="AU8" s="38"/>
      <c r="AV8" s="38"/>
      <c r="AW8" s="38"/>
      <c r="AX8" s="38"/>
      <c r="AY8" s="38"/>
      <c r="AZ8" s="38"/>
      <c r="BA8" s="38"/>
      <c r="BB8" s="55">
        <f>データ!$T$6</f>
        <v>150.71</v>
      </c>
      <c r="BC8" s="55"/>
      <c r="BD8" s="55"/>
      <c r="BE8" s="55"/>
      <c r="BF8" s="55"/>
      <c r="BG8" s="55"/>
      <c r="BH8" s="55"/>
      <c r="BI8" s="55"/>
      <c r="BJ8" s="3"/>
      <c r="BK8" s="3"/>
      <c r="BL8" s="74" t="s">
        <v>10</v>
      </c>
      <c r="BM8" s="75"/>
      <c r="BN8" s="76" t="s">
        <v>11</v>
      </c>
      <c r="BO8" s="76"/>
      <c r="BP8" s="76"/>
      <c r="BQ8" s="76"/>
      <c r="BR8" s="76"/>
      <c r="BS8" s="76"/>
      <c r="BT8" s="76"/>
      <c r="BU8" s="76"/>
      <c r="BV8" s="76"/>
      <c r="BW8" s="76"/>
      <c r="BX8" s="76"/>
      <c r="BY8" s="77"/>
    </row>
    <row r="9" spans="1:78" ht="18.75" customHeight="1" x14ac:dyDescent="0.2">
      <c r="A9" s="2"/>
      <c r="B9" s="45" t="s">
        <v>12</v>
      </c>
      <c r="C9" s="46"/>
      <c r="D9" s="46"/>
      <c r="E9" s="46"/>
      <c r="F9" s="46"/>
      <c r="G9" s="46"/>
      <c r="H9" s="46"/>
      <c r="I9" s="45" t="s">
        <v>13</v>
      </c>
      <c r="J9" s="46"/>
      <c r="K9" s="46"/>
      <c r="L9" s="46"/>
      <c r="M9" s="46"/>
      <c r="N9" s="46"/>
      <c r="O9" s="73"/>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52.54</v>
      </c>
      <c r="J10" s="38"/>
      <c r="K10" s="38"/>
      <c r="L10" s="38"/>
      <c r="M10" s="38"/>
      <c r="N10" s="38"/>
      <c r="O10" s="71"/>
      <c r="P10" s="55">
        <f>データ!$P$6</f>
        <v>30.88</v>
      </c>
      <c r="Q10" s="55"/>
      <c r="R10" s="55"/>
      <c r="S10" s="55"/>
      <c r="T10" s="55"/>
      <c r="U10" s="55"/>
      <c r="V10" s="55"/>
      <c r="W10" s="72">
        <f>データ!$Q$6</f>
        <v>1413</v>
      </c>
      <c r="X10" s="72"/>
      <c r="Y10" s="72"/>
      <c r="Z10" s="72"/>
      <c r="AA10" s="72"/>
      <c r="AB10" s="72"/>
      <c r="AC10" s="72"/>
      <c r="AD10" s="2"/>
      <c r="AE10" s="2"/>
      <c r="AF10" s="2"/>
      <c r="AG10" s="2"/>
      <c r="AH10" s="2"/>
      <c r="AI10" s="2"/>
      <c r="AJ10" s="2"/>
      <c r="AK10" s="2"/>
      <c r="AL10" s="72">
        <f>データ!$U$6</f>
        <v>182806</v>
      </c>
      <c r="AM10" s="72"/>
      <c r="AN10" s="72"/>
      <c r="AO10" s="72"/>
      <c r="AP10" s="72"/>
      <c r="AQ10" s="72"/>
      <c r="AR10" s="72"/>
      <c r="AS10" s="72"/>
      <c r="AT10" s="37">
        <f>データ!$V$6</f>
        <v>280.99</v>
      </c>
      <c r="AU10" s="38"/>
      <c r="AV10" s="38"/>
      <c r="AW10" s="38"/>
      <c r="AX10" s="38"/>
      <c r="AY10" s="38"/>
      <c r="AZ10" s="38"/>
      <c r="BA10" s="38"/>
      <c r="BB10" s="55">
        <f>データ!$W$6</f>
        <v>650.58000000000004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C+K9F6gbv33dhDk2ZQsNp+HLUl+NpddZ6Vg2kkDcE92RAYxGNKwc+uZb+l4+01wsRhuS0XsR8J8pNMpqCxWrQ==" saltValue="wcJvZklg4Bcik1+WbL6ks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200000</v>
      </c>
      <c r="D6" s="20">
        <f t="shared" si="3"/>
        <v>46</v>
      </c>
      <c r="E6" s="20">
        <f t="shared" si="3"/>
        <v>1</v>
      </c>
      <c r="F6" s="20">
        <f t="shared" si="3"/>
        <v>0</v>
      </c>
      <c r="G6" s="20">
        <f t="shared" si="3"/>
        <v>1</v>
      </c>
      <c r="H6" s="20" t="str">
        <f t="shared" si="3"/>
        <v>長野県</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52.54</v>
      </c>
      <c r="P6" s="21">
        <f t="shared" si="3"/>
        <v>30.88</v>
      </c>
      <c r="Q6" s="21">
        <f t="shared" si="3"/>
        <v>1413</v>
      </c>
      <c r="R6" s="21">
        <f t="shared" si="3"/>
        <v>2043798</v>
      </c>
      <c r="S6" s="21">
        <f t="shared" si="3"/>
        <v>13561.56</v>
      </c>
      <c r="T6" s="21">
        <f t="shared" si="3"/>
        <v>150.71</v>
      </c>
      <c r="U6" s="21">
        <f t="shared" si="3"/>
        <v>182806</v>
      </c>
      <c r="V6" s="21">
        <f t="shared" si="3"/>
        <v>280.99</v>
      </c>
      <c r="W6" s="21">
        <f t="shared" si="3"/>
        <v>650.58000000000004</v>
      </c>
      <c r="X6" s="22">
        <f>IF(X7="",NA(),X7)</f>
        <v>114.52</v>
      </c>
      <c r="Y6" s="22">
        <f t="shared" ref="Y6:AG6" si="4">IF(Y7="",NA(),Y7)</f>
        <v>114.24</v>
      </c>
      <c r="Z6" s="22">
        <f t="shared" si="4"/>
        <v>115.28</v>
      </c>
      <c r="AA6" s="22">
        <f t="shared" si="4"/>
        <v>113.06</v>
      </c>
      <c r="AB6" s="22">
        <f t="shared" si="4"/>
        <v>110.69</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115.02</v>
      </c>
      <c r="AU6" s="22">
        <f t="shared" ref="AU6:BC6" si="6">IF(AU7="",NA(),AU7)</f>
        <v>125.25</v>
      </c>
      <c r="AV6" s="22">
        <f t="shared" si="6"/>
        <v>128.47999999999999</v>
      </c>
      <c r="AW6" s="22">
        <f t="shared" si="6"/>
        <v>133.02000000000001</v>
      </c>
      <c r="AX6" s="22">
        <f t="shared" si="6"/>
        <v>137.49</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605.74</v>
      </c>
      <c r="BF6" s="22">
        <f t="shared" ref="BF6:BN6" si="7">IF(BF7="",NA(),BF7)</f>
        <v>610.21</v>
      </c>
      <c r="BG6" s="22">
        <f t="shared" si="7"/>
        <v>598.45000000000005</v>
      </c>
      <c r="BH6" s="22">
        <f t="shared" si="7"/>
        <v>600.28</v>
      </c>
      <c r="BI6" s="22">
        <f t="shared" si="7"/>
        <v>619.28</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114.24</v>
      </c>
      <c r="BQ6" s="22">
        <f t="shared" ref="BQ6:BY6" si="8">IF(BQ7="",NA(),BQ7)</f>
        <v>109.93</v>
      </c>
      <c r="BR6" s="22">
        <f t="shared" si="8"/>
        <v>114.28</v>
      </c>
      <c r="BS6" s="22">
        <f t="shared" si="8"/>
        <v>109.27</v>
      </c>
      <c r="BT6" s="22">
        <f t="shared" si="8"/>
        <v>107.35</v>
      </c>
      <c r="BU6" s="22">
        <f t="shared" si="8"/>
        <v>104.84</v>
      </c>
      <c r="BV6" s="22">
        <f t="shared" si="8"/>
        <v>106.11</v>
      </c>
      <c r="BW6" s="22">
        <f t="shared" si="8"/>
        <v>103.75</v>
      </c>
      <c r="BX6" s="22">
        <f t="shared" si="8"/>
        <v>105.3</v>
      </c>
      <c r="BY6" s="22">
        <f t="shared" si="8"/>
        <v>99.41</v>
      </c>
      <c r="BZ6" s="21" t="str">
        <f>IF(BZ7="","",IF(BZ7="-","【-】","【"&amp;SUBSTITUTE(TEXT(BZ7,"#,##0.00"),"-","△")&amp;"】"))</f>
        <v>【97.47】</v>
      </c>
      <c r="CA6" s="22">
        <f>IF(CA7="",NA(),CA7)</f>
        <v>151.16999999999999</v>
      </c>
      <c r="CB6" s="22">
        <f t="shared" ref="CB6:CJ6" si="9">IF(CB7="",NA(),CB7)</f>
        <v>157.6</v>
      </c>
      <c r="CC6" s="22">
        <f t="shared" si="9"/>
        <v>150.97</v>
      </c>
      <c r="CD6" s="22">
        <f t="shared" si="9"/>
        <v>158.30000000000001</v>
      </c>
      <c r="CE6" s="22">
        <f t="shared" si="9"/>
        <v>161.66999999999999</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59.2</v>
      </c>
      <c r="CM6" s="22">
        <f t="shared" ref="CM6:CU6" si="10">IF(CM7="",NA(),CM7)</f>
        <v>60.13</v>
      </c>
      <c r="CN6" s="22">
        <f t="shared" si="10"/>
        <v>61.12</v>
      </c>
      <c r="CO6" s="22">
        <f t="shared" si="10"/>
        <v>61.06</v>
      </c>
      <c r="CP6" s="22">
        <f t="shared" si="10"/>
        <v>61.02</v>
      </c>
      <c r="CQ6" s="22">
        <f t="shared" si="10"/>
        <v>62.32</v>
      </c>
      <c r="CR6" s="22">
        <f t="shared" si="10"/>
        <v>61.71</v>
      </c>
      <c r="CS6" s="22">
        <f t="shared" si="10"/>
        <v>63.12</v>
      </c>
      <c r="CT6" s="22">
        <f t="shared" si="10"/>
        <v>62.57</v>
      </c>
      <c r="CU6" s="22">
        <f t="shared" si="10"/>
        <v>61.56</v>
      </c>
      <c r="CV6" s="21" t="str">
        <f>IF(CV7="","",IF(CV7="-","【-】","【"&amp;SUBSTITUTE(TEXT(CV7,"#,##0.00"),"-","△")&amp;"】"))</f>
        <v>【59.97】</v>
      </c>
      <c r="CW6" s="22">
        <f>IF(CW7="",NA(),CW7)</f>
        <v>89.12</v>
      </c>
      <c r="CX6" s="22">
        <f t="shared" ref="CX6:DF6" si="11">IF(CX7="",NA(),CX7)</f>
        <v>86.53</v>
      </c>
      <c r="CY6" s="22">
        <f t="shared" si="11"/>
        <v>86.67</v>
      </c>
      <c r="CZ6" s="22">
        <f t="shared" si="11"/>
        <v>86.4</v>
      </c>
      <c r="DA6" s="22">
        <f t="shared" si="11"/>
        <v>85.85</v>
      </c>
      <c r="DB6" s="22">
        <f t="shared" si="11"/>
        <v>90.19</v>
      </c>
      <c r="DC6" s="22">
        <f t="shared" si="11"/>
        <v>90.03</v>
      </c>
      <c r="DD6" s="22">
        <f t="shared" si="11"/>
        <v>90.09</v>
      </c>
      <c r="DE6" s="22">
        <f t="shared" si="11"/>
        <v>90.21</v>
      </c>
      <c r="DF6" s="22">
        <f t="shared" si="11"/>
        <v>90.11</v>
      </c>
      <c r="DG6" s="21" t="str">
        <f>IF(DG7="","",IF(DG7="-","【-】","【"&amp;SUBSTITUTE(TEXT(DG7,"#,##0.00"),"-","△")&amp;"】"))</f>
        <v>【89.76】</v>
      </c>
      <c r="DH6" s="22">
        <f>IF(DH7="",NA(),DH7)</f>
        <v>44.98</v>
      </c>
      <c r="DI6" s="22">
        <f t="shared" ref="DI6:DQ6" si="12">IF(DI7="",NA(),DI7)</f>
        <v>46.37</v>
      </c>
      <c r="DJ6" s="22">
        <f t="shared" si="12"/>
        <v>47.1</v>
      </c>
      <c r="DK6" s="22">
        <f t="shared" si="12"/>
        <v>48.14</v>
      </c>
      <c r="DL6" s="22">
        <f t="shared" si="12"/>
        <v>48.65</v>
      </c>
      <c r="DM6" s="22">
        <f t="shared" si="12"/>
        <v>48.86</v>
      </c>
      <c r="DN6" s="22">
        <f t="shared" si="12"/>
        <v>49.6</v>
      </c>
      <c r="DO6" s="22">
        <f t="shared" si="12"/>
        <v>50.31</v>
      </c>
      <c r="DP6" s="22">
        <f t="shared" si="12"/>
        <v>50.74</v>
      </c>
      <c r="DQ6" s="22">
        <f t="shared" si="12"/>
        <v>51.49</v>
      </c>
      <c r="DR6" s="21" t="str">
        <f>IF(DR7="","",IF(DR7="-","【-】","【"&amp;SUBSTITUTE(TEXT(DR7,"#,##0.00"),"-","△")&amp;"】"))</f>
        <v>【51.51】</v>
      </c>
      <c r="DS6" s="22">
        <f>IF(DS7="",NA(),DS7)</f>
        <v>8.1</v>
      </c>
      <c r="DT6" s="22">
        <f t="shared" ref="DT6:EB6" si="13">IF(DT7="",NA(),DT7)</f>
        <v>8.58</v>
      </c>
      <c r="DU6" s="22">
        <f t="shared" si="13"/>
        <v>8.86</v>
      </c>
      <c r="DV6" s="22">
        <f t="shared" si="13"/>
        <v>8.9499999999999993</v>
      </c>
      <c r="DW6" s="22">
        <f t="shared" si="13"/>
        <v>10.029999999999999</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0.28000000000000003</v>
      </c>
      <c r="EE6" s="22">
        <f t="shared" ref="EE6:EM6" si="14">IF(EE7="",NA(),EE7)</f>
        <v>0.28999999999999998</v>
      </c>
      <c r="EF6" s="22">
        <f t="shared" si="14"/>
        <v>0.44</v>
      </c>
      <c r="EG6" s="22">
        <f t="shared" si="14"/>
        <v>0.54</v>
      </c>
      <c r="EH6" s="22">
        <f t="shared" si="14"/>
        <v>0.3</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200000</v>
      </c>
      <c r="D7" s="24">
        <v>46</v>
      </c>
      <c r="E7" s="24">
        <v>1</v>
      </c>
      <c r="F7" s="24">
        <v>0</v>
      </c>
      <c r="G7" s="24">
        <v>1</v>
      </c>
      <c r="H7" s="24" t="s">
        <v>93</v>
      </c>
      <c r="I7" s="24" t="s">
        <v>94</v>
      </c>
      <c r="J7" s="24" t="s">
        <v>95</v>
      </c>
      <c r="K7" s="24" t="s">
        <v>96</v>
      </c>
      <c r="L7" s="24" t="s">
        <v>97</v>
      </c>
      <c r="M7" s="24" t="s">
        <v>98</v>
      </c>
      <c r="N7" s="25" t="s">
        <v>99</v>
      </c>
      <c r="O7" s="25">
        <v>52.54</v>
      </c>
      <c r="P7" s="25">
        <v>30.88</v>
      </c>
      <c r="Q7" s="25">
        <v>1413</v>
      </c>
      <c r="R7" s="25">
        <v>2043798</v>
      </c>
      <c r="S7" s="25">
        <v>13561.56</v>
      </c>
      <c r="T7" s="25">
        <v>150.71</v>
      </c>
      <c r="U7" s="25">
        <v>182806</v>
      </c>
      <c r="V7" s="25">
        <v>280.99</v>
      </c>
      <c r="W7" s="25">
        <v>650.58000000000004</v>
      </c>
      <c r="X7" s="25">
        <v>114.52</v>
      </c>
      <c r="Y7" s="25">
        <v>114.24</v>
      </c>
      <c r="Z7" s="25">
        <v>115.28</v>
      </c>
      <c r="AA7" s="25">
        <v>113.06</v>
      </c>
      <c r="AB7" s="25">
        <v>110.69</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115.02</v>
      </c>
      <c r="AU7" s="25">
        <v>125.25</v>
      </c>
      <c r="AV7" s="25">
        <v>128.47999999999999</v>
      </c>
      <c r="AW7" s="25">
        <v>133.02000000000001</v>
      </c>
      <c r="AX7" s="25">
        <v>137.49</v>
      </c>
      <c r="AY7" s="25">
        <v>318.89</v>
      </c>
      <c r="AZ7" s="25">
        <v>309.10000000000002</v>
      </c>
      <c r="BA7" s="25">
        <v>306.08</v>
      </c>
      <c r="BB7" s="25">
        <v>306.14999999999998</v>
      </c>
      <c r="BC7" s="25">
        <v>297.54000000000002</v>
      </c>
      <c r="BD7" s="25">
        <v>252.29</v>
      </c>
      <c r="BE7" s="25">
        <v>605.74</v>
      </c>
      <c r="BF7" s="25">
        <v>610.21</v>
      </c>
      <c r="BG7" s="25">
        <v>598.45000000000005</v>
      </c>
      <c r="BH7" s="25">
        <v>600.28</v>
      </c>
      <c r="BI7" s="25">
        <v>619.28</v>
      </c>
      <c r="BJ7" s="25">
        <v>290.07</v>
      </c>
      <c r="BK7" s="25">
        <v>290.42</v>
      </c>
      <c r="BL7" s="25">
        <v>294.66000000000003</v>
      </c>
      <c r="BM7" s="25">
        <v>285.27</v>
      </c>
      <c r="BN7" s="25">
        <v>294.73</v>
      </c>
      <c r="BO7" s="25">
        <v>268.07</v>
      </c>
      <c r="BP7" s="25">
        <v>114.24</v>
      </c>
      <c r="BQ7" s="25">
        <v>109.93</v>
      </c>
      <c r="BR7" s="25">
        <v>114.28</v>
      </c>
      <c r="BS7" s="25">
        <v>109.27</v>
      </c>
      <c r="BT7" s="25">
        <v>107.35</v>
      </c>
      <c r="BU7" s="25">
        <v>104.84</v>
      </c>
      <c r="BV7" s="25">
        <v>106.11</v>
      </c>
      <c r="BW7" s="25">
        <v>103.75</v>
      </c>
      <c r="BX7" s="25">
        <v>105.3</v>
      </c>
      <c r="BY7" s="25">
        <v>99.41</v>
      </c>
      <c r="BZ7" s="25">
        <v>97.47</v>
      </c>
      <c r="CA7" s="25">
        <v>151.16999999999999</v>
      </c>
      <c r="CB7" s="25">
        <v>157.6</v>
      </c>
      <c r="CC7" s="25">
        <v>150.97</v>
      </c>
      <c r="CD7" s="25">
        <v>158.30000000000001</v>
      </c>
      <c r="CE7" s="25">
        <v>161.66999999999999</v>
      </c>
      <c r="CF7" s="25">
        <v>161.82</v>
      </c>
      <c r="CG7" s="25">
        <v>161.03</v>
      </c>
      <c r="CH7" s="25">
        <v>159.93</v>
      </c>
      <c r="CI7" s="25">
        <v>162.77000000000001</v>
      </c>
      <c r="CJ7" s="25">
        <v>170.87</v>
      </c>
      <c r="CK7" s="25">
        <v>174.75</v>
      </c>
      <c r="CL7" s="25">
        <v>59.2</v>
      </c>
      <c r="CM7" s="25">
        <v>60.13</v>
      </c>
      <c r="CN7" s="25">
        <v>61.12</v>
      </c>
      <c r="CO7" s="25">
        <v>61.06</v>
      </c>
      <c r="CP7" s="25">
        <v>61.02</v>
      </c>
      <c r="CQ7" s="25">
        <v>62.32</v>
      </c>
      <c r="CR7" s="25">
        <v>61.71</v>
      </c>
      <c r="CS7" s="25">
        <v>63.12</v>
      </c>
      <c r="CT7" s="25">
        <v>62.57</v>
      </c>
      <c r="CU7" s="25">
        <v>61.56</v>
      </c>
      <c r="CV7" s="25">
        <v>59.97</v>
      </c>
      <c r="CW7" s="25">
        <v>89.12</v>
      </c>
      <c r="CX7" s="25">
        <v>86.53</v>
      </c>
      <c r="CY7" s="25">
        <v>86.67</v>
      </c>
      <c r="CZ7" s="25">
        <v>86.4</v>
      </c>
      <c r="DA7" s="25">
        <v>85.85</v>
      </c>
      <c r="DB7" s="25">
        <v>90.19</v>
      </c>
      <c r="DC7" s="25">
        <v>90.03</v>
      </c>
      <c r="DD7" s="25">
        <v>90.09</v>
      </c>
      <c r="DE7" s="25">
        <v>90.21</v>
      </c>
      <c r="DF7" s="25">
        <v>90.11</v>
      </c>
      <c r="DG7" s="25">
        <v>89.76</v>
      </c>
      <c r="DH7" s="25">
        <v>44.98</v>
      </c>
      <c r="DI7" s="25">
        <v>46.37</v>
      </c>
      <c r="DJ7" s="25">
        <v>47.1</v>
      </c>
      <c r="DK7" s="25">
        <v>48.14</v>
      </c>
      <c r="DL7" s="25">
        <v>48.65</v>
      </c>
      <c r="DM7" s="25">
        <v>48.86</v>
      </c>
      <c r="DN7" s="25">
        <v>49.6</v>
      </c>
      <c r="DO7" s="25">
        <v>50.31</v>
      </c>
      <c r="DP7" s="25">
        <v>50.74</v>
      </c>
      <c r="DQ7" s="25">
        <v>51.49</v>
      </c>
      <c r="DR7" s="25">
        <v>51.51</v>
      </c>
      <c r="DS7" s="25">
        <v>8.1</v>
      </c>
      <c r="DT7" s="25">
        <v>8.58</v>
      </c>
      <c r="DU7" s="25">
        <v>8.86</v>
      </c>
      <c r="DV7" s="25">
        <v>8.9499999999999993</v>
      </c>
      <c r="DW7" s="25">
        <v>10.029999999999999</v>
      </c>
      <c r="DX7" s="25">
        <v>18.510000000000002</v>
      </c>
      <c r="DY7" s="25">
        <v>20.49</v>
      </c>
      <c r="DZ7" s="25">
        <v>21.34</v>
      </c>
      <c r="EA7" s="25">
        <v>23.27</v>
      </c>
      <c r="EB7" s="25">
        <v>25.18</v>
      </c>
      <c r="EC7" s="25">
        <v>23.75</v>
      </c>
      <c r="ED7" s="25">
        <v>0.28000000000000003</v>
      </c>
      <c r="EE7" s="25">
        <v>0.28999999999999998</v>
      </c>
      <c r="EF7" s="25">
        <v>0.44</v>
      </c>
      <c r="EG7" s="25">
        <v>0.54</v>
      </c>
      <c r="EH7" s="25">
        <v>0.3</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2024-01-19T00:17:29Z</cp:lastPrinted>
  <dcterms:created xsi:type="dcterms:W3CDTF">2023-12-05T00:53:47Z</dcterms:created>
  <dcterms:modified xsi:type="dcterms:W3CDTF">2024-01-19T00:17:36Z</dcterms:modified>
  <cp:category/>
</cp:coreProperties>
</file>