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00047110\Documents\10_作業用（sagyo）\"/>
    </mc:Choice>
  </mc:AlternateContent>
  <xr:revisionPtr revIDLastSave="0" documentId="13_ncr:1_{9C4A6DB5-E591-459D-BE13-B92EB14AE8D5}" xr6:coauthVersionLast="47" xr6:coauthVersionMax="47" xr10:uidLastSave="{00000000-0000-0000-0000-000000000000}"/>
  <workbookProtection workbookAlgorithmName="SHA-512" workbookHashValue="ldL8QnGY1uzSShSb3IZU/7cegkRV2ppBPNO7Biclfbx/tEMcbG3BqibCC46U2+MnqaHzn9zqwHWAywC34eOKhw==" workbookSaltValue="BZSeFXFVrhSPyyHGs0tBf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B8" i="4"/>
  <c r="AT8" i="4"/>
  <c r="AL8" i="4"/>
  <c r="W8" i="4"/>
  <c r="P8" i="4"/>
  <c r="I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<sst xmlns="http://schemas.openxmlformats.org/spreadsheetml/2006/main" count="253" uniqueCount="117">
  <si>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</si>
  <si>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</si>
  <si>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</si>
  <si>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</si>
  <si>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</si>
  <si>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</si>
  <si>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</si>
  <si>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</si>
  <si>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</si>
  <si>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</si>
  <si>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</si>
  <si>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</si>
  <si>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</si>
  <si>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</si>
  <si>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</si>
  <si>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</si>
  <si>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</si>
  <si>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</si>
  <si>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</si>
  <si>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</si>
  <si>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</si>
  <si>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</si>
  <si>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</si>
  <si>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</si>
  <si>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</si>
  <si>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</si>
  <si>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</si>
  <si>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</si>
  <si>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</si>
  <si>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</si>
  <si>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</si>
  <si>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</si>
  <si>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</si>
  <si>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</si>
  <si>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</si>
  <si>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</si>
  <si>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</si>
  <si>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</si>
  <si>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</si>
  <si>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</si>
  <si>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</si>
  <si>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</si>
  <si>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</si>
  <si>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</si>
  <si>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</si>
  <si>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</si>
  <si>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</si>
  <si>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</si>
  <si>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</si>
  <si>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</si>
  <si>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</si>
  <si>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</si>
  <si>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</si>
  <si>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</si>
  <si>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</si>
  <si>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</si>
  <si>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</si>
  <si>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</si>
  <si>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</si>
  <si>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</si>
  <si>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</si>
  <si>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</si>
  <si>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</si>
  <si>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</si>
  <si>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</si>
  <si>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</si>
  <si>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</si>
  <si>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</si>
  <si>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</si>
  <si>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</si>
  <si>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</si>
  <si>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</si>
  <si>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</si>
  <si>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</si>
  <si>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</si>
  <si>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</si>
  <si>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</si>
  <si>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</si>
  <si>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</si>
  <si>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</si>
  <si>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</si>
  <si>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</si>
  <si>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</si>
  <si>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</si>
  <si>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</si>
  <si>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</si>
  <si>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</si>
  <si>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</si>
  <si>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</si>
  <si>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</si>
  <si>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</si>
  <si>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</si>
  <si>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</si>
  <si>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</si>
  <si>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</si>
  <si>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</si>
  <si>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</si>
  <si>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</si>
  <si>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</si>
  <si>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</si>
  <si>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</si>
  <si>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</si>
  <si>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</si>
  <si>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</si>
  <si>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</si>
  <si>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</si>
  <si>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</si>
  <si>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</si>
  <si>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</si>
  <si>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</si>
  <si>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</si>
  <si>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</si>
  <si>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</si>
  <si>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</si>
  <si>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●有形固定資産減価償却率について
平成31年4月から公営企業会計に移行したことに伴い、過去の減価償却費が反映されない計上方法となっていることから、数値が低い状態となっております。
●管渠改善率について
　老朽化している管渠はありませんが、ストックマネジメント計画に基づき、計画的、効率的に更新を行っていく必要があります。</t>
    <rPh sb="103" eb="106">
      <t>ロウキュウカ</t>
    </rPh>
    <phoneticPr fontId="4"/>
  </si>
  <si>
    <t>●経常収支比率について
　流域下水道事業の維持管理に必要最小限の費用は、関係市町村により負担されており、減価償却費についても、同額の長期前受金戻入額を計上することから、概ね100％で推移しています。
●流動比率について
　100％未満であるが、流動負債に計上した企業債の償還に充てる財源が翌年度の収入となるためであり、資金繰りに問題はありません。
●企業債残高対事業規模比率について
　災害復旧事業の完了に伴い借入額が減少したため、前年と比較し減少しています。
●汚水処理原価について
　管理する４処理場のうち、２処理場は供用開始後年数が30年未満であり、建設当時の資産の償却をしていることなどから、類似団体の平均値と比較して高い数値になっていると考えられます。
　また、電気代等が高騰したため、前年度と比較し増加しています。
●施設利用率について
　類似団体の平均値に近い数値となっています。
●水洗化率について
　類似団体の平均値に近い数値となっています。関連市町村において水洗化率向上の取組を進めていきます。</t>
    <rPh sb="193" eb="195">
      <t>サイガイ</t>
    </rPh>
    <rPh sb="195" eb="197">
      <t>フッキュウ</t>
    </rPh>
    <rPh sb="197" eb="199">
      <t>ジギョウ</t>
    </rPh>
    <rPh sb="200" eb="202">
      <t>カンリョウ</t>
    </rPh>
    <rPh sb="203" eb="204">
      <t>トモナ</t>
    </rPh>
    <rPh sb="205" eb="207">
      <t>カリイレ</t>
    </rPh>
    <rPh sb="207" eb="208">
      <t>ガク</t>
    </rPh>
    <rPh sb="209" eb="211">
      <t>ゲンショウ</t>
    </rPh>
    <rPh sb="336" eb="339">
      <t>デンキダイ</t>
    </rPh>
    <rPh sb="339" eb="340">
      <t>ナド</t>
    </rPh>
    <rPh sb="341" eb="343">
      <t>コウトウ</t>
    </rPh>
    <phoneticPr fontId="4"/>
  </si>
  <si>
    <t>人口減少等により処理汚水量の減少が見込まれる中、水洗化率の向上や適正な単価の設定による料金収入の確保とともに、省エネ機器や省エネ運転の導入、包括的民間委託等による維持管理費の更なる経費節減に努め、経営の健全化を図る必要があります。
　また、施設の更新にあたっては、有収水量の減少を見据え、将来的に必要な処理能力に見合った施設規模、処理性能を検討していきます。</t>
    <rPh sb="35" eb="37">
      <t>タンカ</t>
    </rPh>
    <rPh sb="132" eb="134">
      <t>ユウシュウ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</si>
</sst>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7.0000000000000007E-2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5DD-4A3C-AC2C-D51807B9DB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1.87</c:v>
                </c:pt>
                <c:pt idx="3">
                  <c:v>0.1</c:v>
                </c:pt>
                <c:pt idx="4">
                  <c:v>0.09</c:v>
                </c:pt>
              </c:numCache>
            </c:numRef>
          </c:val>
          <c:smooth val="0"/>
          <c:extLst>
            <c:ext xmlns:c16="http://schemas.microsoft.com/office/drawing/2014/chart" uri="{C3380CC4-5D6E-409C-BE32-E72D297353CC}">
              <c16:uniqueId val="{00000001-E5DD-4A3C-AC2C-D51807B9DB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71.22</c:v>
                </c:pt>
                <c:pt idx="2">
                  <c:v>65.290000000000006</c:v>
                </c:pt>
                <c:pt idx="3">
                  <c:v>67.069999999999993</c:v>
                </c:pt>
                <c:pt idx="4">
                  <c:v>64.94</c:v>
                </c:pt>
              </c:numCache>
            </c:numRef>
          </c:val>
          <c:extLst>
            <c:ext xmlns:c16="http://schemas.microsoft.com/office/drawing/2014/chart" uri="{C3380CC4-5D6E-409C-BE32-E72D297353CC}">
              <c16:uniqueId val="{00000000-BB57-4B03-89EB-6F2A534F91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67.209999999999994</c:v>
                </c:pt>
                <c:pt idx="2">
                  <c:v>68.2</c:v>
                </c:pt>
                <c:pt idx="3">
                  <c:v>68.05</c:v>
                </c:pt>
                <c:pt idx="4">
                  <c:v>67.099999999999994</c:v>
                </c:pt>
              </c:numCache>
            </c:numRef>
          </c:val>
          <c:smooth val="0"/>
          <c:extLst>
            <c:ext xmlns:c16="http://schemas.microsoft.com/office/drawing/2014/chart" uri="{C3380CC4-5D6E-409C-BE32-E72D297353CC}">
              <c16:uniqueId val="{00000001-BB57-4B03-89EB-6F2A534F91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93.57</c:v>
                </c:pt>
                <c:pt idx="2">
                  <c:v>94.15</c:v>
                </c:pt>
                <c:pt idx="3">
                  <c:v>94.44</c:v>
                </c:pt>
                <c:pt idx="4">
                  <c:v>94.8</c:v>
                </c:pt>
              </c:numCache>
            </c:numRef>
          </c:val>
          <c:extLst>
            <c:ext xmlns:c16="http://schemas.microsoft.com/office/drawing/2014/chart" uri="{C3380CC4-5D6E-409C-BE32-E72D297353CC}">
              <c16:uniqueId val="{00000000-114A-4831-A0BB-46ABAE7B66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93.21</c:v>
                </c:pt>
                <c:pt idx="2">
                  <c:v>94.01</c:v>
                </c:pt>
                <c:pt idx="3">
                  <c:v>94.14</c:v>
                </c:pt>
                <c:pt idx="4">
                  <c:v>94.02</c:v>
                </c:pt>
              </c:numCache>
            </c:numRef>
          </c:val>
          <c:smooth val="0"/>
          <c:extLst>
            <c:ext xmlns:c16="http://schemas.microsoft.com/office/drawing/2014/chart" uri="{C3380CC4-5D6E-409C-BE32-E72D297353CC}">
              <c16:uniqueId val="{00000001-114A-4831-A0BB-46ABAE7B66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100.28</c:v>
                </c:pt>
                <c:pt idx="2">
                  <c:v>100.17</c:v>
                </c:pt>
                <c:pt idx="3">
                  <c:v>100.24</c:v>
                </c:pt>
                <c:pt idx="4">
                  <c:v>100.35</c:v>
                </c:pt>
              </c:numCache>
            </c:numRef>
          </c:val>
          <c:extLst>
            <c:ext xmlns:c16="http://schemas.microsoft.com/office/drawing/2014/chart" uri="{C3380CC4-5D6E-409C-BE32-E72D297353CC}">
              <c16:uniqueId val="{00000000-2F4D-4521-9268-A7BA79287D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100.49</c:v>
                </c:pt>
                <c:pt idx="2">
                  <c:v>101.63</c:v>
                </c:pt>
                <c:pt idx="3">
                  <c:v>100.14</c:v>
                </c:pt>
                <c:pt idx="4">
                  <c:v>99.22</c:v>
                </c:pt>
              </c:numCache>
            </c:numRef>
          </c:val>
          <c:smooth val="0"/>
          <c:extLst>
            <c:ext xmlns:c16="http://schemas.microsoft.com/office/drawing/2014/chart" uri="{C3380CC4-5D6E-409C-BE32-E72D297353CC}">
              <c16:uniqueId val="{00000001-2F4D-4521-9268-A7BA79287D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4.7699999999999996</c:v>
                </c:pt>
                <c:pt idx="2">
                  <c:v>9.2200000000000006</c:v>
                </c:pt>
                <c:pt idx="3">
                  <c:v>12.01</c:v>
                </c:pt>
                <c:pt idx="4">
                  <c:v>16.09</c:v>
                </c:pt>
              </c:numCache>
            </c:numRef>
          </c:val>
          <c:extLst>
            <c:ext xmlns:c16="http://schemas.microsoft.com/office/drawing/2014/chart" uri="{C3380CC4-5D6E-409C-BE32-E72D297353CC}">
              <c16:uniqueId val="{00000000-B055-455F-BF9F-191827DA22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39.35</c:v>
                </c:pt>
                <c:pt idx="2">
                  <c:v>31.96</c:v>
                </c:pt>
                <c:pt idx="3">
                  <c:v>34.17</c:v>
                </c:pt>
                <c:pt idx="4">
                  <c:v>36.770000000000003</c:v>
                </c:pt>
              </c:numCache>
            </c:numRef>
          </c:val>
          <c:smooth val="0"/>
          <c:extLst>
            <c:ext xmlns:c16="http://schemas.microsoft.com/office/drawing/2014/chart" uri="{C3380CC4-5D6E-409C-BE32-E72D297353CC}">
              <c16:uniqueId val="{00000001-B055-455F-BF9F-191827DA22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084-4464-87F4-E4AF33CE33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1.17</c:v>
                </c:pt>
                <c:pt idx="2">
                  <c:v>0.93</c:v>
                </c:pt>
                <c:pt idx="3">
                  <c:v>1.04</c:v>
                </c:pt>
                <c:pt idx="4">
                  <c:v>1.26</c:v>
                </c:pt>
              </c:numCache>
            </c:numRef>
          </c:val>
          <c:smooth val="0"/>
          <c:extLst>
            <c:ext xmlns:c16="http://schemas.microsoft.com/office/drawing/2014/chart" uri="{C3380CC4-5D6E-409C-BE32-E72D297353CC}">
              <c16:uniqueId val="{00000001-8084-4464-87F4-E4AF33CE33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7EB-4E80-8CD8-8D84D798CA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7.27</c:v>
                </c:pt>
                <c:pt idx="2">
                  <c:v>9.1</c:v>
                </c:pt>
                <c:pt idx="3">
                  <c:v>10.71</c:v>
                </c:pt>
                <c:pt idx="4">
                  <c:v>11.46</c:v>
                </c:pt>
              </c:numCache>
            </c:numRef>
          </c:val>
          <c:smooth val="0"/>
          <c:extLst>
            <c:ext xmlns:c16="http://schemas.microsoft.com/office/drawing/2014/chart" uri="{C3380CC4-5D6E-409C-BE32-E72D297353CC}">
              <c16:uniqueId val="{00000001-C7EB-4E80-8CD8-8D84D798CA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54.97</c:v>
                </c:pt>
                <c:pt idx="2">
                  <c:v>80.290000000000006</c:v>
                </c:pt>
                <c:pt idx="3">
                  <c:v>72.930000000000007</c:v>
                </c:pt>
                <c:pt idx="4">
                  <c:v>78.459999999999994</c:v>
                </c:pt>
              </c:numCache>
            </c:numRef>
          </c:val>
          <c:extLst>
            <c:ext xmlns:c16="http://schemas.microsoft.com/office/drawing/2014/chart" uri="{C3380CC4-5D6E-409C-BE32-E72D297353CC}">
              <c16:uniqueId val="{00000000-18EB-44DF-90BF-298D0A0EAC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97.37</c:v>
                </c:pt>
                <c:pt idx="2">
                  <c:v>101.14</c:v>
                </c:pt>
                <c:pt idx="3">
                  <c:v>104.74</c:v>
                </c:pt>
                <c:pt idx="4">
                  <c:v>104.74</c:v>
                </c:pt>
              </c:numCache>
            </c:numRef>
          </c:val>
          <c:smooth val="0"/>
          <c:extLst>
            <c:ext xmlns:c16="http://schemas.microsoft.com/office/drawing/2014/chart" uri="{C3380CC4-5D6E-409C-BE32-E72D297353CC}">
              <c16:uniqueId val="{00000001-18EB-44DF-90BF-298D0A0EAC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390.77</c:v>
                </c:pt>
                <c:pt idx="2">
                  <c:v>390.1</c:v>
                </c:pt>
                <c:pt idx="3">
                  <c:v>357.85</c:v>
                </c:pt>
                <c:pt idx="4">
                  <c:v>300.27999999999997</c:v>
                </c:pt>
              </c:numCache>
            </c:numRef>
          </c:val>
          <c:extLst>
            <c:ext xmlns:c16="http://schemas.microsoft.com/office/drawing/2014/chart" uri="{C3380CC4-5D6E-409C-BE32-E72D297353CC}">
              <c16:uniqueId val="{00000000-CCC1-43C4-89D2-D3AF3105A4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287.39</c:v>
                </c:pt>
                <c:pt idx="2">
                  <c:v>255.67</c:v>
                </c:pt>
                <c:pt idx="3">
                  <c:v>242.44</c:v>
                </c:pt>
                <c:pt idx="4">
                  <c:v>228.09</c:v>
                </c:pt>
              </c:numCache>
            </c:numRef>
          </c:val>
          <c:smooth val="0"/>
          <c:extLst>
            <c:ext xmlns:c16="http://schemas.microsoft.com/office/drawing/2014/chart" uri="{C3380CC4-5D6E-409C-BE32-E72D297353CC}">
              <c16:uniqueId val="{00000001-CCC1-43C4-89D2-D3AF3105A4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6F0-486C-9909-5DBF95A172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6F0-486C-9909-5DBF95A172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59.68</c:v>
                </c:pt>
                <c:pt idx="2">
                  <c:v>62.69</c:v>
                </c:pt>
                <c:pt idx="3">
                  <c:v>68.89</c:v>
                </c:pt>
                <c:pt idx="4">
                  <c:v>75.17</c:v>
                </c:pt>
              </c:numCache>
            </c:numRef>
          </c:val>
          <c:extLst>
            <c:ext xmlns:c16="http://schemas.microsoft.com/office/drawing/2014/chart" uri="{C3380CC4-5D6E-409C-BE32-E72D297353CC}">
              <c16:uniqueId val="{00000000-B265-44A0-9B66-139DF96A02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50.64</c:v>
                </c:pt>
                <c:pt idx="2">
                  <c:v>50.67</c:v>
                </c:pt>
                <c:pt idx="3">
                  <c:v>48.7</c:v>
                </c:pt>
                <c:pt idx="4">
                  <c:v>52.53</c:v>
                </c:pt>
              </c:numCache>
            </c:numRef>
          </c:val>
          <c:smooth val="0"/>
          <c:extLst>
            <c:ext xmlns:c16="http://schemas.microsoft.com/office/drawing/2014/chart" uri="{C3380CC4-5D6E-409C-BE32-E72D297353CC}">
              <c16:uniqueId val="{00000001-B265-44A0-9B66-139DF96A02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流域下水道</v>
      </c>
      <c r="Q8" s="35"/>
      <c r="R8" s="35"/>
      <c r="S8" s="35"/>
      <c r="T8" s="35"/>
      <c r="U8" s="35"/>
      <c r="V8" s="35"/>
      <c r="W8" s="35" t="str">
        <f>データ!L6</f>
        <v>E1</v>
      </c>
      <c r="X8" s="35"/>
      <c r="Y8" s="35"/>
      <c r="Z8" s="35"/>
      <c r="AA8" s="35"/>
      <c r="AB8" s="35"/>
      <c r="AC8" s="35"/>
      <c r="AD8" s="36" t="str">
        <f>データ!$M$6</f>
        <v>非設置</v>
      </c>
      <c r="AE8" s="36"/>
      <c r="AF8" s="36"/>
      <c r="AG8" s="36"/>
      <c r="AH8" s="36"/>
      <c r="AI8" s="36"/>
      <c r="AJ8" s="36"/>
      <c r="AK8" s="3"/>
      <c r="AL8" s="37">
        <f>データ!S6</f>
        <v>2043798</v>
      </c>
      <c r="AM8" s="37"/>
      <c r="AN8" s="37"/>
      <c r="AO8" s="37"/>
      <c r="AP8" s="37"/>
      <c r="AQ8" s="37"/>
      <c r="AR8" s="37"/>
      <c r="AS8" s="37"/>
      <c r="AT8" s="38">
        <f>データ!T6</f>
        <v>13561.56</v>
      </c>
      <c r="AU8" s="38"/>
      <c r="AV8" s="38"/>
      <c r="AW8" s="38"/>
      <c r="AX8" s="38"/>
      <c r="AY8" s="38"/>
      <c r="AZ8" s="38"/>
      <c r="BA8" s="38"/>
      <c r="BB8" s="38">
        <f>データ!U6</f>
        <v>150.71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81.78</v>
      </c>
      <c r="J10" s="38"/>
      <c r="K10" s="38"/>
      <c r="L10" s="38"/>
      <c r="M10" s="38"/>
      <c r="N10" s="38"/>
      <c r="O10" s="38"/>
      <c r="P10" s="38">
        <f>データ!P6</f>
        <v>73.92</v>
      </c>
      <c r="Q10" s="38"/>
      <c r="R10" s="38"/>
      <c r="S10" s="38"/>
      <c r="T10" s="38"/>
      <c r="U10" s="38"/>
      <c r="V10" s="38"/>
      <c r="W10" s="38">
        <f>データ!Q6</f>
        <v>84.37</v>
      </c>
      <c r="X10" s="38"/>
      <c r="Y10" s="38"/>
      <c r="Z10" s="38"/>
      <c r="AA10" s="38"/>
      <c r="AB10" s="38"/>
      <c r="AC10" s="38"/>
      <c r="AD10" s="37">
        <f>データ!R6</f>
        <v>0</v>
      </c>
      <c r="AE10" s="37"/>
      <c r="AF10" s="37"/>
      <c r="AG10" s="37"/>
      <c r="AH10" s="37"/>
      <c r="AI10" s="37"/>
      <c r="AJ10" s="37"/>
      <c r="AK10" s="2"/>
      <c r="AL10" s="37">
        <f>データ!V6</f>
        <v>596068</v>
      </c>
      <c r="AM10" s="37"/>
      <c r="AN10" s="37"/>
      <c r="AO10" s="37"/>
      <c r="AP10" s="37"/>
      <c r="AQ10" s="37"/>
      <c r="AR10" s="37"/>
      <c r="AS10" s="37"/>
      <c r="AT10" s="38">
        <f>データ!W6</f>
        <v>205.13</v>
      </c>
      <c r="AU10" s="38"/>
      <c r="AV10" s="38"/>
      <c r="AW10" s="38"/>
      <c r="AX10" s="38"/>
      <c r="AY10" s="38"/>
      <c r="AZ10" s="38"/>
      <c r="BA10" s="38"/>
      <c r="BB10" s="38">
        <f>データ!X6</f>
        <v>2905.81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c091Fd3FX1Ty6n9IdLoWMQtZL67wnk5gOI0Oxi8XXmXsO2jkoO7YhoJr0RSPsyZT121zdMLHeetqFE4sxBbFeQ==" saltValue="MhADA/sUTB4sVTjiH3nyD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200000</v>
      </c>
      <c r="D6" s="19">
        <f t="shared" si="3"/>
        <v>46</v>
      </c>
      <c r="E6" s="19">
        <f t="shared" si="3"/>
        <v>17</v>
      </c>
      <c r="F6" s="19">
        <f t="shared" si="3"/>
        <v>3</v>
      </c>
      <c r="G6" s="19">
        <f t="shared" si="3"/>
        <v>0</v>
      </c>
      <c r="H6" s="19" t="str">
        <f t="shared" si="3"/>
        <v>長野県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81.78</v>
      </c>
      <c r="P6" s="20">
        <f t="shared" si="3"/>
        <v>73.92</v>
      </c>
      <c r="Q6" s="20">
        <f t="shared" si="3"/>
        <v>84.37</v>
      </c>
      <c r="R6" s="20">
        <f t="shared" si="3"/>
        <v>0</v>
      </c>
      <c r="S6" s="20">
        <f t="shared" si="3"/>
        <v>2043798</v>
      </c>
      <c r="T6" s="20">
        <f t="shared" si="3"/>
        <v>13561.56</v>
      </c>
      <c r="U6" s="20">
        <f t="shared" si="3"/>
        <v>150.71</v>
      </c>
      <c r="V6" s="20">
        <f t="shared" si="3"/>
        <v>596068</v>
      </c>
      <c r="W6" s="20">
        <f t="shared" si="3"/>
        <v>205.13</v>
      </c>
      <c r="X6" s="20">
        <f t="shared" si="3"/>
        <v>2905.81</v>
      </c>
      <c r="Y6" s="21" t="str">
        <f>IF(Y7="",NA(),Y7)</f>
        <v>-</v>
      </c>
      <c r="Z6" s="21">
        <f t="shared" ref="Z6:AH6" si="4">IF(Z7="",NA(),Z7)</f>
        <v>100.28</v>
      </c>
      <c r="AA6" s="21">
        <f t="shared" si="4"/>
        <v>100.17</v>
      </c>
      <c r="AB6" s="21">
        <f t="shared" si="4"/>
        <v>100.24</v>
      </c>
      <c r="AC6" s="21">
        <f t="shared" si="4"/>
        <v>100.35</v>
      </c>
      <c r="AD6" s="21" t="str">
        <f t="shared" si="4"/>
        <v>-</v>
      </c>
      <c r="AE6" s="21">
        <f t="shared" si="4"/>
        <v>100.49</v>
      </c>
      <c r="AF6" s="21">
        <f t="shared" si="4"/>
        <v>101.63</v>
      </c>
      <c r="AG6" s="21">
        <f t="shared" si="4"/>
        <v>100.14</v>
      </c>
      <c r="AH6" s="21">
        <f t="shared" si="4"/>
        <v>99.22</v>
      </c>
      <c r="AI6" s="20" t="str">
        <f>IF(AI7="","",IF(AI7="-","【-】","【"&amp;SUBSTITUTE(TEXT(AI7,"#,##0.00"),"-","△")&amp;"】"))</f>
        <v>【99.26】</v>
      </c>
      <c r="AJ6" s="21" t="str">
        <f>IF(AJ7="",NA(),AJ7)</f>
        <v>-</v>
      </c>
      <c r="AK6" s="20">
        <f t="shared" ref="AK6:AS6" si="5">IF(AK7="",NA(),AK7)</f>
        <v>0</v>
      </c>
      <c r="AL6" s="20">
        <f t="shared" si="5"/>
        <v>0</v>
      </c>
      <c r="AM6" s="20">
        <f t="shared" si="5"/>
        <v>0</v>
      </c>
      <c r="AN6" s="20">
        <f t="shared" si="5"/>
        <v>0</v>
      </c>
      <c r="AO6" s="21" t="str">
        <f t="shared" si="5"/>
        <v>-</v>
      </c>
      <c r="AP6" s="21">
        <f t="shared" si="5"/>
        <v>7.27</v>
      </c>
      <c r="AQ6" s="21">
        <f t="shared" si="5"/>
        <v>9.1</v>
      </c>
      <c r="AR6" s="21">
        <f t="shared" si="5"/>
        <v>10.71</v>
      </c>
      <c r="AS6" s="21">
        <f t="shared" si="5"/>
        <v>11.46</v>
      </c>
      <c r="AT6" s="20" t="str">
        <f>IF(AT7="","",IF(AT7="-","【-】","【"&amp;SUBSTITUTE(TEXT(AT7,"#,##0.00"),"-","△")&amp;"】"))</f>
        <v>【11.39】</v>
      </c>
      <c r="AU6" s="21" t="str">
        <f>IF(AU7="",NA(),AU7)</f>
        <v>-</v>
      </c>
      <c r="AV6" s="21">
        <f t="shared" ref="AV6:BD6" si="6">IF(AV7="",NA(),AV7)</f>
        <v>54.97</v>
      </c>
      <c r="AW6" s="21">
        <f t="shared" si="6"/>
        <v>80.290000000000006</v>
      </c>
      <c r="AX6" s="21">
        <f t="shared" si="6"/>
        <v>72.930000000000007</v>
      </c>
      <c r="AY6" s="21">
        <f t="shared" si="6"/>
        <v>78.459999999999994</v>
      </c>
      <c r="AZ6" s="21" t="str">
        <f t="shared" si="6"/>
        <v>-</v>
      </c>
      <c r="BA6" s="21">
        <f t="shared" si="6"/>
        <v>97.37</v>
      </c>
      <c r="BB6" s="21">
        <f t="shared" si="6"/>
        <v>101.14</v>
      </c>
      <c r="BC6" s="21">
        <f t="shared" si="6"/>
        <v>104.74</v>
      </c>
      <c r="BD6" s="21">
        <f t="shared" si="6"/>
        <v>104.74</v>
      </c>
      <c r="BE6" s="20" t="str">
        <f>IF(BE7="","",IF(BE7="-","【-】","【"&amp;SUBSTITUTE(TEXT(BE7,"#,##0.00"),"-","△")&amp;"】"))</f>
        <v>【104.37】</v>
      </c>
      <c r="BF6" s="21" t="str">
        <f>IF(BF7="",NA(),BF7)</f>
        <v>-</v>
      </c>
      <c r="BG6" s="21">
        <f t="shared" ref="BG6:BO6" si="7">IF(BG7="",NA(),BG7)</f>
        <v>390.77</v>
      </c>
      <c r="BH6" s="21">
        <f t="shared" si="7"/>
        <v>390.1</v>
      </c>
      <c r="BI6" s="21">
        <f t="shared" si="7"/>
        <v>357.85</v>
      </c>
      <c r="BJ6" s="21">
        <f t="shared" si="7"/>
        <v>300.27999999999997</v>
      </c>
      <c r="BK6" s="21" t="str">
        <f t="shared" si="7"/>
        <v>-</v>
      </c>
      <c r="BL6" s="21">
        <f t="shared" si="7"/>
        <v>287.39</v>
      </c>
      <c r="BM6" s="21">
        <f t="shared" si="7"/>
        <v>255.67</v>
      </c>
      <c r="BN6" s="21">
        <f t="shared" si="7"/>
        <v>242.44</v>
      </c>
      <c r="BO6" s="21">
        <f t="shared" si="7"/>
        <v>228.09</v>
      </c>
      <c r="BP6" s="20" t="str">
        <f>IF(BP7="","",IF(BP7="-","【-】","【"&amp;SUBSTITUTE(TEXT(BP7,"#,##0.00"),"-","△")&amp;"】"))</f>
        <v>【230.79】</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59.68</v>
      </c>
      <c r="CD6" s="21">
        <f t="shared" si="9"/>
        <v>62.69</v>
      </c>
      <c r="CE6" s="21">
        <f t="shared" si="9"/>
        <v>68.89</v>
      </c>
      <c r="CF6" s="21">
        <f t="shared" si="9"/>
        <v>75.17</v>
      </c>
      <c r="CG6" s="21" t="str">
        <f t="shared" si="9"/>
        <v>-</v>
      </c>
      <c r="CH6" s="21">
        <f t="shared" si="9"/>
        <v>50.64</v>
      </c>
      <c r="CI6" s="21">
        <f t="shared" si="9"/>
        <v>50.67</v>
      </c>
      <c r="CJ6" s="21">
        <f t="shared" si="9"/>
        <v>48.7</v>
      </c>
      <c r="CK6" s="21">
        <f t="shared" si="9"/>
        <v>52.53</v>
      </c>
      <c r="CL6" s="20" t="str">
        <f>IF(CL7="","",IF(CL7="-","【-】","【"&amp;SUBSTITUTE(TEXT(CL7,"#,##0.00"),"-","△")&amp;"】"))</f>
        <v>【52.71】</v>
      </c>
      <c r="CM6" s="21" t="str">
        <f>IF(CM7="",NA(),CM7)</f>
        <v>-</v>
      </c>
      <c r="CN6" s="21">
        <f t="shared" ref="CN6:CV6" si="10">IF(CN7="",NA(),CN7)</f>
        <v>71.22</v>
      </c>
      <c r="CO6" s="21">
        <f t="shared" si="10"/>
        <v>65.290000000000006</v>
      </c>
      <c r="CP6" s="21">
        <f t="shared" si="10"/>
        <v>67.069999999999993</v>
      </c>
      <c r="CQ6" s="21">
        <f t="shared" si="10"/>
        <v>64.94</v>
      </c>
      <c r="CR6" s="21" t="str">
        <f t="shared" si="10"/>
        <v>-</v>
      </c>
      <c r="CS6" s="21">
        <f t="shared" si="10"/>
        <v>67.209999999999994</v>
      </c>
      <c r="CT6" s="21">
        <f t="shared" si="10"/>
        <v>68.2</v>
      </c>
      <c r="CU6" s="21">
        <f t="shared" si="10"/>
        <v>68.05</v>
      </c>
      <c r="CV6" s="21">
        <f t="shared" si="10"/>
        <v>67.099999999999994</v>
      </c>
      <c r="CW6" s="20" t="str">
        <f>IF(CW7="","",IF(CW7="-","【-】","【"&amp;SUBSTITUTE(TEXT(CW7,"#,##0.00"),"-","△")&amp;"】"))</f>
        <v>【67.08】</v>
      </c>
      <c r="CX6" s="21" t="str">
        <f>IF(CX7="",NA(),CX7)</f>
        <v>-</v>
      </c>
      <c r="CY6" s="21">
        <f t="shared" ref="CY6:DG6" si="11">IF(CY7="",NA(),CY7)</f>
        <v>93.57</v>
      </c>
      <c r="CZ6" s="21">
        <f t="shared" si="11"/>
        <v>94.15</v>
      </c>
      <c r="DA6" s="21">
        <f t="shared" si="11"/>
        <v>94.44</v>
      </c>
      <c r="DB6" s="21">
        <f t="shared" si="11"/>
        <v>94.8</v>
      </c>
      <c r="DC6" s="21" t="str">
        <f t="shared" si="11"/>
        <v>-</v>
      </c>
      <c r="DD6" s="21">
        <f t="shared" si="11"/>
        <v>93.21</v>
      </c>
      <c r="DE6" s="21">
        <f t="shared" si="11"/>
        <v>94.01</v>
      </c>
      <c r="DF6" s="21">
        <f t="shared" si="11"/>
        <v>94.14</v>
      </c>
      <c r="DG6" s="21">
        <f t="shared" si="11"/>
        <v>94.02</v>
      </c>
      <c r="DH6" s="20" t="str">
        <f>IF(DH7="","",IF(DH7="-","【-】","【"&amp;SUBSTITUTE(TEXT(DH7,"#,##0.00"),"-","△")&amp;"】"))</f>
        <v>【93.95】</v>
      </c>
      <c r="DI6" s="21" t="str">
        <f>IF(DI7="",NA(),DI7)</f>
        <v>-</v>
      </c>
      <c r="DJ6" s="21">
        <f t="shared" ref="DJ6:DR6" si="12">IF(DJ7="",NA(),DJ7)</f>
        <v>4.7699999999999996</v>
      </c>
      <c r="DK6" s="21">
        <f t="shared" si="12"/>
        <v>9.2200000000000006</v>
      </c>
      <c r="DL6" s="21">
        <f t="shared" si="12"/>
        <v>12.01</v>
      </c>
      <c r="DM6" s="21">
        <f t="shared" si="12"/>
        <v>16.09</v>
      </c>
      <c r="DN6" s="21" t="str">
        <f t="shared" si="12"/>
        <v>-</v>
      </c>
      <c r="DO6" s="21">
        <f t="shared" si="12"/>
        <v>39.35</v>
      </c>
      <c r="DP6" s="21">
        <f t="shared" si="12"/>
        <v>31.96</v>
      </c>
      <c r="DQ6" s="21">
        <f t="shared" si="12"/>
        <v>34.17</v>
      </c>
      <c r="DR6" s="21">
        <f t="shared" si="12"/>
        <v>36.770000000000003</v>
      </c>
      <c r="DS6" s="20" t="str">
        <f>IF(DS7="","",IF(DS7="-","【-】","【"&amp;SUBSTITUTE(TEXT(DS7,"#,##0.00"),"-","△")&amp;"】"))</f>
        <v>【36.56】</v>
      </c>
      <c r="DT6" s="21" t="str">
        <f>IF(DT7="",NA(),DT7)</f>
        <v>-</v>
      </c>
      <c r="DU6" s="20">
        <f t="shared" ref="DU6:EC6" si="13">IF(DU7="",NA(),DU7)</f>
        <v>0</v>
      </c>
      <c r="DV6" s="20">
        <f t="shared" si="13"/>
        <v>0</v>
      </c>
      <c r="DW6" s="20">
        <f t="shared" si="13"/>
        <v>0</v>
      </c>
      <c r="DX6" s="20">
        <f t="shared" si="13"/>
        <v>0</v>
      </c>
      <c r="DY6" s="21" t="str">
        <f t="shared" si="13"/>
        <v>-</v>
      </c>
      <c r="DZ6" s="21">
        <f t="shared" si="13"/>
        <v>1.17</v>
      </c>
      <c r="EA6" s="21">
        <f t="shared" si="13"/>
        <v>0.93</v>
      </c>
      <c r="EB6" s="21">
        <f t="shared" si="13"/>
        <v>1.04</v>
      </c>
      <c r="EC6" s="21">
        <f t="shared" si="13"/>
        <v>1.26</v>
      </c>
      <c r="ED6" s="20" t="str">
        <f>IF(ED7="","",IF(ED7="-","【-】","【"&amp;SUBSTITUTE(TEXT(ED7,"#,##0.00"),"-","△")&amp;"】"))</f>
        <v>【1.25】</v>
      </c>
      <c r="EE6" s="21" t="str">
        <f>IF(EE7="",NA(),EE7)</f>
        <v>-</v>
      </c>
      <c r="EF6" s="21">
        <f t="shared" ref="EF6:EN6" si="14">IF(EF7="",NA(),EF7)</f>
        <v>7.0000000000000007E-2</v>
      </c>
      <c r="EG6" s="20">
        <f t="shared" si="14"/>
        <v>0</v>
      </c>
      <c r="EH6" s="20">
        <f t="shared" si="14"/>
        <v>0</v>
      </c>
      <c r="EI6" s="20">
        <f t="shared" si="14"/>
        <v>0</v>
      </c>
      <c r="EJ6" s="21" t="str">
        <f t="shared" si="14"/>
        <v>-</v>
      </c>
      <c r="EK6" s="21">
        <f t="shared" si="14"/>
        <v>7.0000000000000007E-2</v>
      </c>
      <c r="EL6" s="21">
        <f t="shared" si="14"/>
        <v>1.87</v>
      </c>
      <c r="EM6" s="21">
        <f t="shared" si="14"/>
        <v>0.1</v>
      </c>
      <c r="EN6" s="21">
        <f t="shared" si="14"/>
        <v>0.09</v>
      </c>
      <c r="EO6" s="20" t="str">
        <f>IF(EO7="","",IF(EO7="-","【-】","【"&amp;SUBSTITUTE(TEXT(EO7,"#,##0.00"),"-","△")&amp;"】"))</f>
        <v>【0.09】</v>
      </c>
    </row>
    <row r="7" spans="1:148" s="22" customFormat="1" x14ac:dyDescent="0.15">
      <c r="A7" s="14"/>
      <c r="B7" s="23">
        <v>2022</v>
      </c>
      <c r="C7" s="23">
        <v>200000</v>
      </c>
      <c r="D7" s="23">
        <v>46</v>
      </c>
      <c r="E7" s="23">
        <v>17</v>
      </c>
      <c r="F7" s="23">
        <v>3</v>
      </c>
      <c r="G7" s="23">
        <v>0</v>
      </c>
      <c r="H7" s="23" t="s">
        <v>96</v>
      </c>
      <c r="I7" s="23" t="s">
        <v>97</v>
      </c>
      <c r="J7" s="23" t="s">
        <v>98</v>
      </c>
      <c r="K7" s="23" t="s">
        <v>99</v>
      </c>
      <c r="L7" s="23" t="s">
        <v>100</v>
      </c>
      <c r="M7" s="23" t="s">
        <v>101</v>
      </c>
      <c r="N7" s="24" t="s">
        <v>102</v>
      </c>
      <c r="O7" s="24">
        <v>81.78</v>
      </c>
      <c r="P7" s="24">
        <v>73.92</v>
      </c>
      <c r="Q7" s="24">
        <v>84.37</v>
      </c>
      <c r="R7" s="24">
        <v>0</v>
      </c>
      <c r="S7" s="24">
        <v>2043798</v>
      </c>
      <c r="T7" s="24">
        <v>13561.56</v>
      </c>
      <c r="U7" s="24">
        <v>150.71</v>
      </c>
      <c r="V7" s="24">
        <v>596068</v>
      </c>
      <c r="W7" s="24">
        <v>205.13</v>
      </c>
      <c r="X7" s="24">
        <v>2905.81</v>
      </c>
      <c r="Y7" s="24" t="s">
        <v>102</v>
      </c>
      <c r="Z7" s="24">
        <v>100.28</v>
      </c>
      <c r="AA7" s="24">
        <v>100.17</v>
      </c>
      <c r="AB7" s="24">
        <v>100.24</v>
      </c>
      <c r="AC7" s="24">
        <v>100.35</v>
      </c>
      <c r="AD7" s="24" t="s">
        <v>102</v>
      </c>
      <c r="AE7" s="24">
        <v>100.49</v>
      </c>
      <c r="AF7" s="24">
        <v>101.63</v>
      </c>
      <c r="AG7" s="24">
        <v>100.14</v>
      </c>
      <c r="AH7" s="24">
        <v>99.22</v>
      </c>
      <c r="AI7" s="24">
        <v>99.26</v>
      </c>
      <c r="AJ7" s="24" t="s">
        <v>102</v>
      </c>
      <c r="AK7" s="24">
        <v>0</v>
      </c>
      <c r="AL7" s="24">
        <v>0</v>
      </c>
      <c r="AM7" s="24">
        <v>0</v>
      </c>
      <c r="AN7" s="24">
        <v>0</v>
      </c>
      <c r="AO7" s="24" t="s">
        <v>102</v>
      </c>
      <c r="AP7" s="24">
        <v>7.27</v>
      </c>
      <c r="AQ7" s="24">
        <v>9.1</v>
      </c>
      <c r="AR7" s="24">
        <v>10.71</v>
      </c>
      <c r="AS7" s="24">
        <v>11.46</v>
      </c>
      <c r="AT7" s="24">
        <v>11.39</v>
      </c>
      <c r="AU7" s="24" t="s">
        <v>102</v>
      </c>
      <c r="AV7" s="24">
        <v>54.97</v>
      </c>
      <c r="AW7" s="24">
        <v>80.290000000000006</v>
      </c>
      <c r="AX7" s="24">
        <v>72.930000000000007</v>
      </c>
      <c r="AY7" s="24">
        <v>78.459999999999994</v>
      </c>
      <c r="AZ7" s="24" t="s">
        <v>102</v>
      </c>
      <c r="BA7" s="24">
        <v>97.37</v>
      </c>
      <c r="BB7" s="24">
        <v>101.14</v>
      </c>
      <c r="BC7" s="24">
        <v>104.74</v>
      </c>
      <c r="BD7" s="24">
        <v>104.74</v>
      </c>
      <c r="BE7" s="24">
        <v>104.37</v>
      </c>
      <c r="BF7" s="24" t="s">
        <v>102</v>
      </c>
      <c r="BG7" s="24">
        <v>390.77</v>
      </c>
      <c r="BH7" s="24">
        <v>390.1</v>
      </c>
      <c r="BI7" s="24">
        <v>357.85</v>
      </c>
      <c r="BJ7" s="24">
        <v>300.27999999999997</v>
      </c>
      <c r="BK7" s="24" t="s">
        <v>102</v>
      </c>
      <c r="BL7" s="24">
        <v>287.39</v>
      </c>
      <c r="BM7" s="24">
        <v>255.67</v>
      </c>
      <c r="BN7" s="24">
        <v>242.44</v>
      </c>
      <c r="BO7" s="24">
        <v>228.09</v>
      </c>
      <c r="BP7" s="24">
        <v>230.79</v>
      </c>
      <c r="BQ7" s="24" t="s">
        <v>102</v>
      </c>
      <c r="BR7" s="24">
        <v>0</v>
      </c>
      <c r="BS7" s="24">
        <v>0</v>
      </c>
      <c r="BT7" s="24">
        <v>0</v>
      </c>
      <c r="BU7" s="24">
        <v>0</v>
      </c>
      <c r="BV7" s="24" t="s">
        <v>102</v>
      </c>
      <c r="BW7" s="24">
        <v>0</v>
      </c>
      <c r="BX7" s="24">
        <v>0</v>
      </c>
      <c r="BY7" s="24">
        <v>0</v>
      </c>
      <c r="BZ7" s="24">
        <v>0</v>
      </c>
      <c r="CA7" s="24">
        <v>0</v>
      </c>
      <c r="CB7" s="24" t="s">
        <v>102</v>
      </c>
      <c r="CC7" s="24">
        <v>59.68</v>
      </c>
      <c r="CD7" s="24">
        <v>62.69</v>
      </c>
      <c r="CE7" s="24">
        <v>68.89</v>
      </c>
      <c r="CF7" s="24">
        <v>75.17</v>
      </c>
      <c r="CG7" s="24" t="s">
        <v>102</v>
      </c>
      <c r="CH7" s="24">
        <v>50.64</v>
      </c>
      <c r="CI7" s="24">
        <v>50.67</v>
      </c>
      <c r="CJ7" s="24">
        <v>48.7</v>
      </c>
      <c r="CK7" s="24">
        <v>52.53</v>
      </c>
      <c r="CL7" s="24">
        <v>52.71</v>
      </c>
      <c r="CM7" s="24" t="s">
        <v>102</v>
      </c>
      <c r="CN7" s="24">
        <v>71.22</v>
      </c>
      <c r="CO7" s="24">
        <v>65.290000000000006</v>
      </c>
      <c r="CP7" s="24">
        <v>67.069999999999993</v>
      </c>
      <c r="CQ7" s="24">
        <v>64.94</v>
      </c>
      <c r="CR7" s="24" t="s">
        <v>102</v>
      </c>
      <c r="CS7" s="24">
        <v>67.209999999999994</v>
      </c>
      <c r="CT7" s="24">
        <v>68.2</v>
      </c>
      <c r="CU7" s="24">
        <v>68.05</v>
      </c>
      <c r="CV7" s="24">
        <v>67.099999999999994</v>
      </c>
      <c r="CW7" s="24">
        <v>67.08</v>
      </c>
      <c r="CX7" s="24" t="s">
        <v>102</v>
      </c>
      <c r="CY7" s="24">
        <v>93.57</v>
      </c>
      <c r="CZ7" s="24">
        <v>94.15</v>
      </c>
      <c r="DA7" s="24">
        <v>94.44</v>
      </c>
      <c r="DB7" s="24">
        <v>94.8</v>
      </c>
      <c r="DC7" s="24" t="s">
        <v>102</v>
      </c>
      <c r="DD7" s="24">
        <v>93.21</v>
      </c>
      <c r="DE7" s="24">
        <v>94.01</v>
      </c>
      <c r="DF7" s="24">
        <v>94.14</v>
      </c>
      <c r="DG7" s="24">
        <v>94.02</v>
      </c>
      <c r="DH7" s="24">
        <v>93.95</v>
      </c>
      <c r="DI7" s="24" t="s">
        <v>102</v>
      </c>
      <c r="DJ7" s="24">
        <v>4.7699999999999996</v>
      </c>
      <c r="DK7" s="24">
        <v>9.2200000000000006</v>
      </c>
      <c r="DL7" s="24">
        <v>12.01</v>
      </c>
      <c r="DM7" s="24">
        <v>16.09</v>
      </c>
      <c r="DN7" s="24" t="s">
        <v>102</v>
      </c>
      <c r="DO7" s="24">
        <v>39.35</v>
      </c>
      <c r="DP7" s="24">
        <v>31.96</v>
      </c>
      <c r="DQ7" s="24">
        <v>34.17</v>
      </c>
      <c r="DR7" s="24">
        <v>36.770000000000003</v>
      </c>
      <c r="DS7" s="24">
        <v>36.56</v>
      </c>
      <c r="DT7" s="24" t="s">
        <v>102</v>
      </c>
      <c r="DU7" s="24">
        <v>0</v>
      </c>
      <c r="DV7" s="24">
        <v>0</v>
      </c>
      <c r="DW7" s="24">
        <v>0</v>
      </c>
      <c r="DX7" s="24">
        <v>0</v>
      </c>
      <c r="DY7" s="24" t="s">
        <v>102</v>
      </c>
      <c r="DZ7" s="24">
        <v>1.17</v>
      </c>
      <c r="EA7" s="24">
        <v>0.93</v>
      </c>
      <c r="EB7" s="24">
        <v>1.04</v>
      </c>
      <c r="EC7" s="24">
        <v>1.26</v>
      </c>
      <c r="ED7" s="24">
        <v>1.25</v>
      </c>
      <c r="EE7" s="24" t="s">
        <v>102</v>
      </c>
      <c r="EF7" s="24">
        <v>7.0000000000000007E-2</v>
      </c>
      <c r="EG7" s="24">
        <v>0</v>
      </c>
      <c r="EH7" s="24">
        <v>0</v>
      </c>
      <c r="EI7" s="24">
        <v>0</v>
      </c>
      <c r="EJ7" s="24" t="s">
        <v>102</v>
      </c>
      <c r="EK7" s="24">
        <v>7.0000000000000007E-2</v>
      </c>
      <c r="EL7" s="24">
        <v>1.87</v>
      </c>
      <c r="EM7" s="24">
        <v>0.1</v>
      </c>
      <c r="EN7" s="24">
        <v>0.09</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2024-01-23T11:52:05Z</cp:lastPrinted>
  <dcterms:created xsi:type="dcterms:W3CDTF">2023-12-12T00:53:00Z</dcterms:created>
  <dcterms:modified xsi:type="dcterms:W3CDTF">2024-01-23T12:21:26Z</dcterms:modified>
  <cp:category/>
</cp:coreProperties>
</file>