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ntai.local\fssroot\3011都市建築部\1014下水道課\26_決算資料\R4\経営比較分析表\"/>
    </mc:Choice>
  </mc:AlternateContent>
  <xr:revisionPtr revIDLastSave="0" documentId="13_ncr:1_{4906306A-3EAA-4423-AE10-111BA15F94EB}" xr6:coauthVersionLast="47" xr6:coauthVersionMax="47" xr10:uidLastSave="{00000000-0000-0000-0000-000000000000}"/>
  <workbookProtection workbookAlgorithmName="SHA-512" workbookHashValue="3Wtx3JYCci9ilcKSSKZbrFnVy7psTNBwp/3F1IOlchA9M+pilXWlB+MvXUPzahlYNX+8t2UPbC4eb1dAOtc39g==" workbookSaltValue="Ct3zpvDfNguLF4x0OlRSTg==" workbookSpinCount="100000" lockStructure="1"/>
  <bookViews>
    <workbookView xWindow="-108" yWindow="-108" windowWidth="23256" windowHeight="12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S6" i="5"/>
  <c r="R6" i="5"/>
  <c r="AD10" i="4" s="1"/>
  <c r="Q6" i="5"/>
  <c r="W10" i="4" s="1"/>
  <c r="P6" i="5"/>
  <c r="P10" i="4" s="1"/>
  <c r="O6" i="5"/>
  <c r="N6" i="5"/>
  <c r="M6" i="5"/>
  <c r="L6" i="5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I85" i="4"/>
  <c r="H85" i="4"/>
  <c r="E85" i="4"/>
  <c r="AT10" i="4"/>
  <c r="I10" i="4"/>
  <c r="B10" i="4"/>
  <c r="BB8" i="4"/>
  <c r="AT8" i="4"/>
  <c r="AL8" i="4"/>
  <c r="AD8" i="4"/>
  <c r="W8" i="4"/>
  <c r="P8" i="4"/>
</calcChain>
</file>

<file path=xl/sharedStrings.xml><?xml version="1.0" encoding="utf-8"?>
<sst xmlns="http://schemas.openxmlformats.org/spreadsheetml/2006/main" count="275" uniqueCount="116">
  <si>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</si>
  <si>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</si>
  <si>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</si>
  <si>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</si>
  <si>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</si>
  <si>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</si>
  <si>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</si>
  <si>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</si>
  <si>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</si>
  <si>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</si>
  <si>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</si>
  <si>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</si>
  <si>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</si>
  <si>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</si>
  <si>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</si>
  <si>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</si>
  <si>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</si>
  <si>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</si>
  <si>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</si>
  <si>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</si>
  <si>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</si>
  <si>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</si>
  <si>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</si>
  <si>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</si>
  <si>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</si>
  <si>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</si>
  <si>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</si>
  <si>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</si>
  <si>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</si>
  <si>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</si>
  <si>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</si>
  <si>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</si>
  <si>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</si>
  <si>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</si>
  <si>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</si>
  <si>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</si>
  <si>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</si>
  <si>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</si>
  <si>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</si>
  <si>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</si>
  <si>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</si>
  <si>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</si>
  <si>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</si>
  <si>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</si>
  <si>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</si>
  <si>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</si>
  <si>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</si>
  <si>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</si>
  <si>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</si>
  <si>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</si>
  <si>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</si>
  <si>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</si>
  <si>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</si>
  <si>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</si>
  <si>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</si>
  <si>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</si>
  <si>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</si>
  <si>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</si>
  <si>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</si>
  <si>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</si>
  <si>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</si>
  <si>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</si>
  <si>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</si>
  <si>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</si>
  <si>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</si>
  <si>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</si>
  <si>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</si>
  <si>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</si>
  <si>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</si>
  <si>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</si>
  <si>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</si>
  <si>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</si>
  <si>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</si>
  <si>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</si>
  <si>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</si>
  <si>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</si>
  <si>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</si>
  <si>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</si>
  <si>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</si>
  <si>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</si>
  <si>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</si>
  <si>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</si>
  <si>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</si>
  <si>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</si>
  <si>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</si>
  <si>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</si>
  <si>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</si>
  <si>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</si>
  <si>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</si>
  <si>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</si>
  <si>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</si>
  <si>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</si>
  <si>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</si>
  <si>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</si>
  <si>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</si>
  <si>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</si>
  <si>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岐阜県</t>
  </si>
  <si>
    <t>法適用</t>
  </si>
  <si>
    <t>下水道事業</t>
  </si>
  <si>
    <t>流域下水道</t>
  </si>
  <si>
    <t>E1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</si>
  <si>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</si>
  <si>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</si>
  <si>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</si>
  <si>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</si>
  <si>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</si>
  <si>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</si>
  <si>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</si>
  <si>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</si>
  <si>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</si>
  <si>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</si>
  <si>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</si>
  <si>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</si>
  <si>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●有形固定資産減価償却率
　令和2年度から公営企業会計に移行したため、過去の減価償却費が反映しておらず、低い数値となっている。
●管渠老朽化率
　供用開始が平成3年4月であり、法定耐用年数を経過した管渠はない。引き続きストックマネジメント計画による施設の更新・長寿命化を図る。
●管渠改善率
　定期的な点検等により、要対策箇所の管更生工事等を行うなど施設の維持管理を図る。</t>
    <phoneticPr fontId="16"/>
  </si>
  <si>
    <t>　関連市町からの負担金により経営しているため、流入汚水量に合わせた施設整備を実施し、効率的な管理運営等による経費節減を図り、適正な負担金単価を設定することで、必要な財源を確保し、持続的・安定的な経営に努める。</t>
  </si>
  <si>
    <t>1. 経営の健全性・効率性について
●経常収支比率
　経常収支は100％を超えており、引き続き安定した経営に努めていきます。
●流動比率、企業債残高対事業規模比率
　流動負債に建設改良費等に充てられた企業債が含まれているため100％を下回っているが、償還財源は関連市町の負担金により確保できており、資金不足は生じていない。
●汚水処理原価
　電気料金の高騰などにより前年度比で増加しており、かつ類似団体に比べ高い状況にある。引き続き効率的な運営を図る。
●施設利用率
　処理水量は前年比で微減した。水処理施設整備は概成しており、適切な処理機能の維持に努めるとともに、利用率の向上を図る。
●水洗化率
　関連市町が下水道整備を実施し、流域下水道に接続することにより、これまで水洗化率は増加してきたが伸びは鈍化してきている。今後も関連市町と連携して水洗化率向上を図る。</t>
    <rPh sb="37" eb="38">
      <t>コ</t>
    </rPh>
    <rPh sb="43" eb="44">
      <t>ヒ</t>
    </rPh>
    <rPh sb="45" eb="46">
      <t>ツヅ</t>
    </rPh>
    <rPh sb="47" eb="49">
      <t>アンテイ</t>
    </rPh>
    <rPh sb="51" eb="53">
      <t>ケイエイ</t>
    </rPh>
    <rPh sb="54" eb="55">
      <t>ツト</t>
    </rPh>
    <rPh sb="171" eb="175">
      <t>デンキリョウキン</t>
    </rPh>
    <rPh sb="176" eb="178">
      <t>コウトウ</t>
    </rPh>
    <rPh sb="188" eb="190">
      <t>ゾウカ</t>
    </rPh>
    <rPh sb="348" eb="349">
      <t>ノ</t>
    </rPh>
    <rPh sb="351" eb="353">
      <t>ドンカ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</si>
</sst>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0.78</c:v>
                </c:pt>
                <c:pt idx="3">
                  <c:v>1.51</c:v>
                </c:pt>
                <c:pt idx="4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B-4912-9D25-87C0E7E4F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0.46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B-4912-9D25-87C0E7E4F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105.29</c:v>
                </c:pt>
                <c:pt idx="3">
                  <c:v>99.84</c:v>
                </c:pt>
                <c:pt idx="4">
                  <c:v>109.27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B-4090-9980-A297550C3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104.92</c:v>
                </c:pt>
                <c:pt idx="3">
                  <c:v>100.14</c:v>
                </c:pt>
                <c:pt idx="4">
                  <c:v>99.22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B-4090-9980-A297550C3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5.75</c:v>
                </c:pt>
                <c:pt idx="3">
                  <c:v>10.35</c:v>
                </c:pt>
                <c:pt idx="4">
                  <c:v>14.78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E-43C0-90E2-EF3C9C0A2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6.46</c:v>
                </c:pt>
                <c:pt idx="3">
                  <c:v>34.17</c:v>
                </c:pt>
                <c:pt idx="4">
                  <c:v>36.770000000000003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E-43C0-90E2-EF3C9C0A2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C-4EFE-8FF3-D48A1C7D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1.04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C-4EFE-8FF3-D48A1C7D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2-416D-9070-57463B775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10.71</c:v>
                </c:pt>
                <c:pt idx="4">
                  <c:v>11.46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2-416D-9070-57463B775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67.2</c:v>
                </c:pt>
                <c:pt idx="3">
                  <c:v>61.51</c:v>
                </c:pt>
                <c:pt idx="4">
                  <c:v>79.37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5-4EFF-B64A-B5343C62E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68.36</c:v>
                </c:pt>
                <c:pt idx="3">
                  <c:v>104.74</c:v>
                </c:pt>
                <c:pt idx="4">
                  <c:v>104.74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5-4EFF-B64A-B5343C62E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397.56</c:v>
                </c:pt>
                <c:pt idx="3">
                  <c:v>386.63</c:v>
                </c:pt>
                <c:pt idx="4">
                  <c:v>403.96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0-4631-A579-5AF7CE191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542.23</c:v>
                </c:pt>
                <c:pt idx="3">
                  <c:v>242.44</c:v>
                </c:pt>
                <c:pt idx="4">
                  <c:v>228.09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0-4631-A579-5AF7CE191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D-49BB-921C-AB1D6CC54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ED-49BB-921C-AB1D6CC54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60.05</c:v>
                </c:pt>
                <c:pt idx="3">
                  <c:v>54.69</c:v>
                </c:pt>
                <c:pt idx="4">
                  <c:v>57.64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3-4440-99DB-2A2C71A5D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73.760000000000005</c:v>
                </c:pt>
                <c:pt idx="3">
                  <c:v>48.7</c:v>
                </c:pt>
                <c:pt idx="4">
                  <c:v>52.53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3-4440-99DB-2A2C71A5D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56.71</c:v>
                </c:pt>
                <c:pt idx="3">
                  <c:v>55.86</c:v>
                </c:pt>
                <c:pt idx="4">
                  <c:v>55.23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F-4099-B6F6-DF8874184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58.18</c:v>
                </c:pt>
                <c:pt idx="3">
                  <c:v>68.05</c:v>
                </c:pt>
                <c:pt idx="4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F-4099-B6F6-DF8874184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87.59</c:v>
                </c:pt>
                <c:pt idx="3">
                  <c:v>88.25</c:v>
                </c:pt>
                <c:pt idx="4">
                  <c:v>87.92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8-4414-8845-ED5110B4B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85.82</c:v>
                </c:pt>
                <c:pt idx="3">
                  <c:v>94.14</c:v>
                </c:pt>
                <c:pt idx="4">
                  <c:v>94.02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8-4414-8845-ED5110B4B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【93.95】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7" zoomScaleNormal="100" workbookViewId="0">
      <selection activeCell="AL37" sqref="AL37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岐阜県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流域下水道</v>
      </c>
      <c r="Q8" s="35"/>
      <c r="R8" s="35"/>
      <c r="S8" s="35"/>
      <c r="T8" s="35"/>
      <c r="U8" s="35"/>
      <c r="V8" s="35"/>
      <c r="W8" s="35" t="str">
        <f>データ!L6</f>
        <v>E1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1982294</v>
      </c>
      <c r="AM8" s="37"/>
      <c r="AN8" s="37"/>
      <c r="AO8" s="37"/>
      <c r="AP8" s="37"/>
      <c r="AQ8" s="37"/>
      <c r="AR8" s="37"/>
      <c r="AS8" s="37"/>
      <c r="AT8" s="38">
        <f>データ!T6</f>
        <v>10621.29</v>
      </c>
      <c r="AU8" s="38"/>
      <c r="AV8" s="38"/>
      <c r="AW8" s="38"/>
      <c r="AX8" s="38"/>
      <c r="AY8" s="38"/>
      <c r="AZ8" s="38"/>
      <c r="BA8" s="38"/>
      <c r="BB8" s="38">
        <f>データ!U6</f>
        <v>186.63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74.11</v>
      </c>
      <c r="J10" s="38"/>
      <c r="K10" s="38"/>
      <c r="L10" s="38"/>
      <c r="M10" s="38"/>
      <c r="N10" s="38"/>
      <c r="O10" s="38"/>
      <c r="P10" s="38">
        <f>データ!P6</f>
        <v>55.09</v>
      </c>
      <c r="Q10" s="38"/>
      <c r="R10" s="38"/>
      <c r="S10" s="38"/>
      <c r="T10" s="38"/>
      <c r="U10" s="38"/>
      <c r="V10" s="38"/>
      <c r="W10" s="38">
        <f>データ!Q6</f>
        <v>100.03</v>
      </c>
      <c r="X10" s="38"/>
      <c r="Y10" s="38"/>
      <c r="Z10" s="38"/>
      <c r="AA10" s="38"/>
      <c r="AB10" s="38"/>
      <c r="AC10" s="38"/>
      <c r="AD10" s="37">
        <f>データ!R6</f>
        <v>0</v>
      </c>
      <c r="AE10" s="37"/>
      <c r="AF10" s="37"/>
      <c r="AG10" s="37"/>
      <c r="AH10" s="37"/>
      <c r="AI10" s="37"/>
      <c r="AJ10" s="37"/>
      <c r="AK10" s="2"/>
      <c r="AL10" s="37">
        <f>データ!V6</f>
        <v>433033</v>
      </c>
      <c r="AM10" s="37"/>
      <c r="AN10" s="37"/>
      <c r="AO10" s="37"/>
      <c r="AP10" s="37"/>
      <c r="AQ10" s="37"/>
      <c r="AR10" s="37"/>
      <c r="AS10" s="37"/>
      <c r="AT10" s="38">
        <f>データ!W6</f>
        <v>120.15</v>
      </c>
      <c r="AU10" s="38"/>
      <c r="AV10" s="38"/>
      <c r="AW10" s="38"/>
      <c r="AX10" s="38"/>
      <c r="AY10" s="38"/>
      <c r="AZ10" s="38"/>
      <c r="BA10" s="38"/>
      <c r="BB10" s="38">
        <f>データ!X6</f>
        <v>3604.1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1" t="s">
        <v>113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2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114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2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【99.26】</v>
      </c>
      <c r="F85" s="12" t="str">
        <f>データ!AT6</f>
        <v>【11.39】</v>
      </c>
      <c r="G85" s="12" t="str">
        <f>データ!BE6</f>
        <v>【104.37】</v>
      </c>
      <c r="H85" s="12" t="str">
        <f>データ!BP6</f>
        <v>【230.79】</v>
      </c>
      <c r="I85" s="12" t="str">
        <f>データ!CA6</f>
        <v>【0.00】</v>
      </c>
      <c r="J85" s="12" t="str">
        <f>データ!CL6</f>
        <v>【52.71】</v>
      </c>
      <c r="K85" s="12" t="str">
        <f>データ!CW6</f>
        <v>【67.08】</v>
      </c>
      <c r="L85" s="12" t="str">
        <f>データ!DH6</f>
        <v>【93.95】</v>
      </c>
      <c r="M85" s="12" t="str">
        <f>データ!DS6</f>
        <v>【36.56】</v>
      </c>
      <c r="N85" s="12" t="str">
        <f>データ!ED6</f>
        <v>【1.25】</v>
      </c>
      <c r="O85" s="12" t="str">
        <f>データ!EO6</f>
        <v>【0.09】</v>
      </c>
    </row>
  </sheetData>
  <sheetProtection algorithmName="SHA-512" hashValue="0Rf+S4nzi+5P4Q1olIehm3mrh84k0X20CVq7GEPOxLxSiYe6vdjxmsbFgBtGTFT+hW5SJIttKsy6QHJD93ikBQ==" saltValue="v6dfyjabGAdpEqrRM/Iw7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210005</v>
      </c>
      <c r="D6" s="19">
        <f t="shared" si="3"/>
        <v>46</v>
      </c>
      <c r="E6" s="19">
        <f t="shared" si="3"/>
        <v>17</v>
      </c>
      <c r="F6" s="19">
        <f t="shared" si="3"/>
        <v>3</v>
      </c>
      <c r="G6" s="19">
        <f t="shared" si="3"/>
        <v>0</v>
      </c>
      <c r="H6" s="19" t="str">
        <f t="shared" si="3"/>
        <v>岐阜県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流域下水道</v>
      </c>
      <c r="L6" s="19" t="str">
        <f t="shared" si="3"/>
        <v>E1</v>
      </c>
      <c r="M6" s="19" t="str">
        <f t="shared" si="3"/>
        <v>非設置</v>
      </c>
      <c r="N6" s="20" t="str">
        <f t="shared" si="3"/>
        <v>-</v>
      </c>
      <c r="O6" s="20">
        <f t="shared" si="3"/>
        <v>74.11</v>
      </c>
      <c r="P6" s="20">
        <f t="shared" si="3"/>
        <v>55.09</v>
      </c>
      <c r="Q6" s="20">
        <f t="shared" si="3"/>
        <v>100.03</v>
      </c>
      <c r="R6" s="20">
        <f t="shared" si="3"/>
        <v>0</v>
      </c>
      <c r="S6" s="20">
        <f t="shared" si="3"/>
        <v>1982294</v>
      </c>
      <c r="T6" s="20">
        <f t="shared" si="3"/>
        <v>10621.29</v>
      </c>
      <c r="U6" s="20">
        <f t="shared" si="3"/>
        <v>186.63</v>
      </c>
      <c r="V6" s="20">
        <f t="shared" si="3"/>
        <v>433033</v>
      </c>
      <c r="W6" s="20">
        <f t="shared" si="3"/>
        <v>120.15</v>
      </c>
      <c r="X6" s="20">
        <f t="shared" si="3"/>
        <v>3604.1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105.29</v>
      </c>
      <c r="AB6" s="21">
        <f t="shared" si="4"/>
        <v>99.84</v>
      </c>
      <c r="AC6" s="21">
        <f t="shared" si="4"/>
        <v>109.27</v>
      </c>
      <c r="AD6" s="21" t="str">
        <f t="shared" si="4"/>
        <v>-</v>
      </c>
      <c r="AE6" s="21" t="str">
        <f t="shared" si="4"/>
        <v>-</v>
      </c>
      <c r="AF6" s="21">
        <f t="shared" si="4"/>
        <v>104.92</v>
      </c>
      <c r="AG6" s="21">
        <f t="shared" si="4"/>
        <v>100.14</v>
      </c>
      <c r="AH6" s="21">
        <f t="shared" si="4"/>
        <v>99.22</v>
      </c>
      <c r="AI6" s="20" t="str">
        <f>IF(AI7="","",IF(AI7="-","【-】","【"&amp;SUBSTITUTE(TEXT(AI7,"#,##0.00"),"-","△")&amp;"】"))</f>
        <v>【99.26】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0">
        <f t="shared" si="5"/>
        <v>0</v>
      </c>
      <c r="AR6" s="21">
        <f t="shared" si="5"/>
        <v>10.71</v>
      </c>
      <c r="AS6" s="21">
        <f t="shared" si="5"/>
        <v>11.46</v>
      </c>
      <c r="AT6" s="20" t="str">
        <f>IF(AT7="","",IF(AT7="-","【-】","【"&amp;SUBSTITUTE(TEXT(AT7,"#,##0.00"),"-","△")&amp;"】"))</f>
        <v>【11.39】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67.2</v>
      </c>
      <c r="AX6" s="21">
        <f t="shared" si="6"/>
        <v>61.51</v>
      </c>
      <c r="AY6" s="21">
        <f t="shared" si="6"/>
        <v>79.37</v>
      </c>
      <c r="AZ6" s="21" t="str">
        <f t="shared" si="6"/>
        <v>-</v>
      </c>
      <c r="BA6" s="21" t="str">
        <f t="shared" si="6"/>
        <v>-</v>
      </c>
      <c r="BB6" s="21">
        <f t="shared" si="6"/>
        <v>68.36</v>
      </c>
      <c r="BC6" s="21">
        <f t="shared" si="6"/>
        <v>104.74</v>
      </c>
      <c r="BD6" s="21">
        <f t="shared" si="6"/>
        <v>104.74</v>
      </c>
      <c r="BE6" s="20" t="str">
        <f>IF(BE7="","",IF(BE7="-","【-】","【"&amp;SUBSTITUTE(TEXT(BE7,"#,##0.00"),"-","△")&amp;"】"))</f>
        <v>【104.37】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397.56</v>
      </c>
      <c r="BI6" s="21">
        <f t="shared" si="7"/>
        <v>386.63</v>
      </c>
      <c r="BJ6" s="21">
        <f t="shared" si="7"/>
        <v>403.96</v>
      </c>
      <c r="BK6" s="21" t="str">
        <f t="shared" si="7"/>
        <v>-</v>
      </c>
      <c r="BL6" s="21" t="str">
        <f t="shared" si="7"/>
        <v>-</v>
      </c>
      <c r="BM6" s="21">
        <f t="shared" si="7"/>
        <v>542.23</v>
      </c>
      <c r="BN6" s="21">
        <f t="shared" si="7"/>
        <v>242.44</v>
      </c>
      <c r="BO6" s="21">
        <f t="shared" si="7"/>
        <v>228.09</v>
      </c>
      <c r="BP6" s="20" t="str">
        <f>IF(BP7="","",IF(BP7="-","【-】","【"&amp;SUBSTITUTE(TEXT(BP7,"#,##0.00"),"-","△")&amp;"】"))</f>
        <v>【230.79】</v>
      </c>
      <c r="BQ6" s="21" t="str">
        <f>IF(BQ7="",NA(),BQ7)</f>
        <v>-</v>
      </c>
      <c r="BR6" s="21" t="str">
        <f t="shared" ref="BR6:BZ6" si="8">IF(BR7="",NA(),BR7)</f>
        <v>-</v>
      </c>
      <c r="BS6" s="20">
        <f t="shared" si="8"/>
        <v>0</v>
      </c>
      <c r="BT6" s="20">
        <f t="shared" si="8"/>
        <v>0</v>
      </c>
      <c r="BU6" s="20">
        <f t="shared" si="8"/>
        <v>0</v>
      </c>
      <c r="BV6" s="21" t="str">
        <f t="shared" si="8"/>
        <v>-</v>
      </c>
      <c r="BW6" s="21" t="str">
        <f t="shared" si="8"/>
        <v>-</v>
      </c>
      <c r="BX6" s="20">
        <f t="shared" si="8"/>
        <v>0</v>
      </c>
      <c r="BY6" s="20">
        <f t="shared" si="8"/>
        <v>0</v>
      </c>
      <c r="BZ6" s="20">
        <f t="shared" si="8"/>
        <v>0</v>
      </c>
      <c r="CA6" s="20" t="str">
        <f>IF(CA7="","",IF(CA7="-","【-】","【"&amp;SUBSTITUTE(TEXT(CA7,"#,##0.00"),"-","△")&amp;"】"))</f>
        <v>【0.00】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60.05</v>
      </c>
      <c r="CE6" s="21">
        <f t="shared" si="9"/>
        <v>54.69</v>
      </c>
      <c r="CF6" s="21">
        <f t="shared" si="9"/>
        <v>57.64</v>
      </c>
      <c r="CG6" s="21" t="str">
        <f t="shared" si="9"/>
        <v>-</v>
      </c>
      <c r="CH6" s="21" t="str">
        <f t="shared" si="9"/>
        <v>-</v>
      </c>
      <c r="CI6" s="21">
        <f t="shared" si="9"/>
        <v>73.760000000000005</v>
      </c>
      <c r="CJ6" s="21">
        <f t="shared" si="9"/>
        <v>48.7</v>
      </c>
      <c r="CK6" s="21">
        <f t="shared" si="9"/>
        <v>52.53</v>
      </c>
      <c r="CL6" s="20" t="str">
        <f>IF(CL7="","",IF(CL7="-","【-】","【"&amp;SUBSTITUTE(TEXT(CL7,"#,##0.00"),"-","△")&amp;"】"))</f>
        <v>【52.71】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56.71</v>
      </c>
      <c r="CP6" s="21">
        <f t="shared" si="10"/>
        <v>55.86</v>
      </c>
      <c r="CQ6" s="21">
        <f t="shared" si="10"/>
        <v>55.23</v>
      </c>
      <c r="CR6" s="21" t="str">
        <f t="shared" si="10"/>
        <v>-</v>
      </c>
      <c r="CS6" s="21" t="str">
        <f t="shared" si="10"/>
        <v>-</v>
      </c>
      <c r="CT6" s="21">
        <f t="shared" si="10"/>
        <v>58.18</v>
      </c>
      <c r="CU6" s="21">
        <f t="shared" si="10"/>
        <v>68.05</v>
      </c>
      <c r="CV6" s="21">
        <f t="shared" si="10"/>
        <v>67.099999999999994</v>
      </c>
      <c r="CW6" s="20" t="str">
        <f>IF(CW7="","",IF(CW7="-","【-】","【"&amp;SUBSTITUTE(TEXT(CW7,"#,##0.00"),"-","△")&amp;"】"))</f>
        <v>【67.08】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87.59</v>
      </c>
      <c r="DA6" s="21">
        <f t="shared" si="11"/>
        <v>88.25</v>
      </c>
      <c r="DB6" s="21">
        <f t="shared" si="11"/>
        <v>87.92</v>
      </c>
      <c r="DC6" s="21" t="str">
        <f t="shared" si="11"/>
        <v>-</v>
      </c>
      <c r="DD6" s="21" t="str">
        <f t="shared" si="11"/>
        <v>-</v>
      </c>
      <c r="DE6" s="21">
        <f t="shared" si="11"/>
        <v>85.82</v>
      </c>
      <c r="DF6" s="21">
        <f t="shared" si="11"/>
        <v>94.14</v>
      </c>
      <c r="DG6" s="21">
        <f t="shared" si="11"/>
        <v>94.02</v>
      </c>
      <c r="DH6" s="20" t="str">
        <f>IF(DH7="","",IF(DH7="-","【-】","【"&amp;SUBSTITUTE(TEXT(DH7,"#,##0.00"),"-","△")&amp;"】"))</f>
        <v>【93.95】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5.75</v>
      </c>
      <c r="DL6" s="21">
        <f t="shared" si="12"/>
        <v>10.35</v>
      </c>
      <c r="DM6" s="21">
        <f t="shared" si="12"/>
        <v>14.78</v>
      </c>
      <c r="DN6" s="21" t="str">
        <f t="shared" si="12"/>
        <v>-</v>
      </c>
      <c r="DO6" s="21" t="str">
        <f t="shared" si="12"/>
        <v>-</v>
      </c>
      <c r="DP6" s="21">
        <f t="shared" si="12"/>
        <v>6.46</v>
      </c>
      <c r="DQ6" s="21">
        <f t="shared" si="12"/>
        <v>34.17</v>
      </c>
      <c r="DR6" s="21">
        <f t="shared" si="12"/>
        <v>36.770000000000003</v>
      </c>
      <c r="DS6" s="20" t="str">
        <f>IF(DS7="","",IF(DS7="-","【-】","【"&amp;SUBSTITUTE(TEXT(DS7,"#,##0.00"),"-","△")&amp;"】"))</f>
        <v>【36.56】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1">
        <f t="shared" si="13"/>
        <v>1.04</v>
      </c>
      <c r="EC6" s="21">
        <f t="shared" si="13"/>
        <v>1.26</v>
      </c>
      <c r="ED6" s="20" t="str">
        <f>IF(ED7="","",IF(ED7="-","【-】","【"&amp;SUBSTITUTE(TEXT(ED7,"#,##0.00"),"-","△")&amp;"】"))</f>
        <v>【1.25】</v>
      </c>
      <c r="EE6" s="21" t="str">
        <f>IF(EE7="",NA(),EE7)</f>
        <v>-</v>
      </c>
      <c r="EF6" s="21" t="str">
        <f t="shared" ref="EF6:EN6" si="14">IF(EF7="",NA(),EF7)</f>
        <v>-</v>
      </c>
      <c r="EG6" s="21">
        <f t="shared" si="14"/>
        <v>0.78</v>
      </c>
      <c r="EH6" s="21">
        <f t="shared" si="14"/>
        <v>1.51</v>
      </c>
      <c r="EI6" s="21">
        <f t="shared" si="14"/>
        <v>0.44</v>
      </c>
      <c r="EJ6" s="21" t="str">
        <f t="shared" si="14"/>
        <v>-</v>
      </c>
      <c r="EK6" s="21" t="str">
        <f t="shared" si="14"/>
        <v>-</v>
      </c>
      <c r="EL6" s="21">
        <f t="shared" si="14"/>
        <v>0.46</v>
      </c>
      <c r="EM6" s="21">
        <f t="shared" si="14"/>
        <v>0.1</v>
      </c>
      <c r="EN6" s="21">
        <f t="shared" si="14"/>
        <v>0.09</v>
      </c>
      <c r="EO6" s="20" t="str">
        <f>IF(EO7="","",IF(EO7="-","【-】","【"&amp;SUBSTITUTE(TEXT(EO7,"#,##0.00"),"-","△")&amp;"】"))</f>
        <v>【0.09】</v>
      </c>
    </row>
    <row r="7" spans="1:148" s="22" customFormat="1" x14ac:dyDescent="0.2">
      <c r="A7" s="14"/>
      <c r="B7" s="23">
        <v>2022</v>
      </c>
      <c r="C7" s="23">
        <v>210005</v>
      </c>
      <c r="D7" s="23">
        <v>46</v>
      </c>
      <c r="E7" s="23">
        <v>17</v>
      </c>
      <c r="F7" s="23">
        <v>3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74.11</v>
      </c>
      <c r="P7" s="24">
        <v>55.09</v>
      </c>
      <c r="Q7" s="24">
        <v>100.03</v>
      </c>
      <c r="R7" s="24">
        <v>0</v>
      </c>
      <c r="S7" s="24">
        <v>1982294</v>
      </c>
      <c r="T7" s="24">
        <v>10621.29</v>
      </c>
      <c r="U7" s="24">
        <v>186.63</v>
      </c>
      <c r="V7" s="24">
        <v>433033</v>
      </c>
      <c r="W7" s="24">
        <v>120.15</v>
      </c>
      <c r="X7" s="24">
        <v>3604.1</v>
      </c>
      <c r="Y7" s="24" t="s">
        <v>102</v>
      </c>
      <c r="Z7" s="24" t="s">
        <v>102</v>
      </c>
      <c r="AA7" s="24">
        <v>105.29</v>
      </c>
      <c r="AB7" s="24">
        <v>99.84</v>
      </c>
      <c r="AC7" s="24">
        <v>109.27</v>
      </c>
      <c r="AD7" s="24" t="s">
        <v>102</v>
      </c>
      <c r="AE7" s="24" t="s">
        <v>102</v>
      </c>
      <c r="AF7" s="24">
        <v>104.92</v>
      </c>
      <c r="AG7" s="24">
        <v>100.14</v>
      </c>
      <c r="AH7" s="24">
        <v>99.22</v>
      </c>
      <c r="AI7" s="24">
        <v>99.26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0</v>
      </c>
      <c r="AR7" s="24">
        <v>10.71</v>
      </c>
      <c r="AS7" s="24">
        <v>11.46</v>
      </c>
      <c r="AT7" s="24">
        <v>11.39</v>
      </c>
      <c r="AU7" s="24" t="s">
        <v>102</v>
      </c>
      <c r="AV7" s="24" t="s">
        <v>102</v>
      </c>
      <c r="AW7" s="24">
        <v>67.2</v>
      </c>
      <c r="AX7" s="24">
        <v>61.51</v>
      </c>
      <c r="AY7" s="24">
        <v>79.37</v>
      </c>
      <c r="AZ7" s="24" t="s">
        <v>102</v>
      </c>
      <c r="BA7" s="24" t="s">
        <v>102</v>
      </c>
      <c r="BB7" s="24">
        <v>68.36</v>
      </c>
      <c r="BC7" s="24">
        <v>104.74</v>
      </c>
      <c r="BD7" s="24">
        <v>104.74</v>
      </c>
      <c r="BE7" s="24">
        <v>104.37</v>
      </c>
      <c r="BF7" s="24" t="s">
        <v>102</v>
      </c>
      <c r="BG7" s="24" t="s">
        <v>102</v>
      </c>
      <c r="BH7" s="24">
        <v>397.56</v>
      </c>
      <c r="BI7" s="24">
        <v>386.63</v>
      </c>
      <c r="BJ7" s="24">
        <v>403.96</v>
      </c>
      <c r="BK7" s="24" t="s">
        <v>102</v>
      </c>
      <c r="BL7" s="24" t="s">
        <v>102</v>
      </c>
      <c r="BM7" s="24">
        <v>542.23</v>
      </c>
      <c r="BN7" s="24">
        <v>242.44</v>
      </c>
      <c r="BO7" s="24">
        <v>228.09</v>
      </c>
      <c r="BP7" s="24">
        <v>230.79</v>
      </c>
      <c r="BQ7" s="24" t="s">
        <v>102</v>
      </c>
      <c r="BR7" s="24" t="s">
        <v>102</v>
      </c>
      <c r="BS7" s="24">
        <v>0</v>
      </c>
      <c r="BT7" s="24">
        <v>0</v>
      </c>
      <c r="BU7" s="24">
        <v>0</v>
      </c>
      <c r="BV7" s="24" t="s">
        <v>102</v>
      </c>
      <c r="BW7" s="24" t="s">
        <v>102</v>
      </c>
      <c r="BX7" s="24">
        <v>0</v>
      </c>
      <c r="BY7" s="24">
        <v>0</v>
      </c>
      <c r="BZ7" s="24">
        <v>0</v>
      </c>
      <c r="CA7" s="24">
        <v>0</v>
      </c>
      <c r="CB7" s="24" t="s">
        <v>102</v>
      </c>
      <c r="CC7" s="24" t="s">
        <v>102</v>
      </c>
      <c r="CD7" s="24">
        <v>60.05</v>
      </c>
      <c r="CE7" s="24">
        <v>54.69</v>
      </c>
      <c r="CF7" s="24">
        <v>57.64</v>
      </c>
      <c r="CG7" s="24" t="s">
        <v>102</v>
      </c>
      <c r="CH7" s="24" t="s">
        <v>102</v>
      </c>
      <c r="CI7" s="24">
        <v>73.760000000000005</v>
      </c>
      <c r="CJ7" s="24">
        <v>48.7</v>
      </c>
      <c r="CK7" s="24">
        <v>52.53</v>
      </c>
      <c r="CL7" s="24">
        <v>52.71</v>
      </c>
      <c r="CM7" s="24" t="s">
        <v>102</v>
      </c>
      <c r="CN7" s="24" t="s">
        <v>102</v>
      </c>
      <c r="CO7" s="24">
        <v>56.71</v>
      </c>
      <c r="CP7" s="24">
        <v>55.86</v>
      </c>
      <c r="CQ7" s="24">
        <v>55.23</v>
      </c>
      <c r="CR7" s="24" t="s">
        <v>102</v>
      </c>
      <c r="CS7" s="24" t="s">
        <v>102</v>
      </c>
      <c r="CT7" s="24">
        <v>58.18</v>
      </c>
      <c r="CU7" s="24">
        <v>68.05</v>
      </c>
      <c r="CV7" s="24">
        <v>67.099999999999994</v>
      </c>
      <c r="CW7" s="24">
        <v>67.08</v>
      </c>
      <c r="CX7" s="24" t="s">
        <v>102</v>
      </c>
      <c r="CY7" s="24" t="s">
        <v>102</v>
      </c>
      <c r="CZ7" s="24">
        <v>87.59</v>
      </c>
      <c r="DA7" s="24">
        <v>88.25</v>
      </c>
      <c r="DB7" s="24">
        <v>87.92</v>
      </c>
      <c r="DC7" s="24" t="s">
        <v>102</v>
      </c>
      <c r="DD7" s="24" t="s">
        <v>102</v>
      </c>
      <c r="DE7" s="24">
        <v>85.82</v>
      </c>
      <c r="DF7" s="24">
        <v>94.14</v>
      </c>
      <c r="DG7" s="24">
        <v>94.02</v>
      </c>
      <c r="DH7" s="24">
        <v>93.95</v>
      </c>
      <c r="DI7" s="24" t="s">
        <v>102</v>
      </c>
      <c r="DJ7" s="24" t="s">
        <v>102</v>
      </c>
      <c r="DK7" s="24">
        <v>5.75</v>
      </c>
      <c r="DL7" s="24">
        <v>10.35</v>
      </c>
      <c r="DM7" s="24">
        <v>14.78</v>
      </c>
      <c r="DN7" s="24" t="s">
        <v>102</v>
      </c>
      <c r="DO7" s="24" t="s">
        <v>102</v>
      </c>
      <c r="DP7" s="24">
        <v>6.46</v>
      </c>
      <c r="DQ7" s="24">
        <v>34.17</v>
      </c>
      <c r="DR7" s="24">
        <v>36.770000000000003</v>
      </c>
      <c r="DS7" s="24">
        <v>36.56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1.04</v>
      </c>
      <c r="EC7" s="24">
        <v>1.26</v>
      </c>
      <c r="ED7" s="24">
        <v>1.25</v>
      </c>
      <c r="EE7" s="24" t="s">
        <v>102</v>
      </c>
      <c r="EF7" s="24" t="s">
        <v>102</v>
      </c>
      <c r="EG7" s="24">
        <v>0.78</v>
      </c>
      <c r="EH7" s="24">
        <v>1.51</v>
      </c>
      <c r="EI7" s="24">
        <v>0.44</v>
      </c>
      <c r="EJ7" s="24" t="s">
        <v>102</v>
      </c>
      <c r="EK7" s="24" t="s">
        <v>102</v>
      </c>
      <c r="EL7" s="24">
        <v>0.46</v>
      </c>
      <c r="EM7" s="24">
        <v>0.1</v>
      </c>
      <c r="EN7" s="24">
        <v>0.09</v>
      </c>
      <c r="EO7" s="24">
        <v>0.09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2024-01-30T00:05:00Z</cp:lastPrinted>
  <dcterms:created xsi:type="dcterms:W3CDTF">2023-12-12T00:53:00Z</dcterms:created>
  <dcterms:modified xsi:type="dcterms:W3CDTF">2024-01-30T00:10:49Z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2024-01-29T11:19:52Z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a06002c2-4728-45a1-b0a0-549fa62ed86b</vt:lpwstr>
  </property>
  <property fmtid="{D5CDD505-2E9C-101B-9397-08002B2CF9AE}" pid="8" name="MSIP_Label_defa4170-0d19-0005-0004-bc88714345d2_ContentBits">
    <vt:lpwstr>0</vt:lpwstr>
  </property>
</Properties>
</file>