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9BA9k1OMxyxI2W/mJa6DNaOrAD0E1zzDHhlPxZoV8QR394H0h61WcAfuPC+QqiM1Pra1D6raew4+YuQWg/5zA==" workbookSaltValue="lbYGadmWGaBMXtsfHSQvaQ==" workbookSpinCount="100000"/>
  <bookViews>
    <workbookView xWindow="0" yWindow="0" windowWidth="28800" windowHeight="1147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<sst xmlns="http://schemas.openxmlformats.org/spreadsheetml/2006/main" xmlns:r="http://schemas.openxmlformats.org/officeDocument/2006/relationships" count="112" uniqueCount="112">
  <si>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</si>
  <si>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</si>
  <si>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</si>
  <si>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</si>
  <si>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</si>
  <si>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</si>
  <si>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</si>
  <si>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</si>
  <si>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</si>
  <si>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</si>
  <si>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</si>
  <si>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</si>
  <si>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</si>
  <si>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</si>
  <si>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</si>
  <si>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</si>
  <si>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</si>
  <si>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</si>
  <si>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</si>
  <si>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</si>
  <si>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</si>
  <si>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</si>
  <si>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</si>
  <si>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</si>
  <si>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</si>
  <si>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</si>
  <si>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</si>
  <si>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</si>
  <si>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</si>
  <si>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</si>
  <si>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</si>
  <si>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</si>
  <si>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</si>
  <si>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</si>
  <si>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</si>
  <si>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</si>
  <si>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</si>
  <si>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</si>
  <si>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</si>
  <si>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</si>
  <si>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</si>
  <si>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</si>
  <si>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</si>
  <si>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</si>
  <si>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</si>
  <si>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</si>
  <si>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</si>
  <si>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</si>
  <si>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</si>
  <si>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</si>
  <si>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</si>
  <si>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</si>
  <si>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</si>
  <si>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</si>
  <si>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</si>
  <si>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</si>
  <si>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</si>
  <si>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</si>
  <si>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</si>
  <si>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</si>
  <si>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</si>
  <si>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</si>
  <si>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</si>
  <si>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</si>
  <si>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</si>
  <si>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</si>
  <si>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</si>
  <si>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</si>
  <si>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</si>
  <si>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</si>
  <si>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</si>
  <si>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</si>
  <si>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</si>
  <si>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</si>
  <si>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</si>
  <si>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</si>
  <si>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</si>
  <si>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</si>
  <si>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</si>
  <si>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</si>
  <si>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</si>
  <si>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</si>
  <si>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</si>
  <si>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</si>
  <si>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</si>
  <si>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</si>
  <si>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</si>
  <si>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</si>
  <si>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</si>
  <si>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</si>
  <si>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</si>
  <si>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</si>
  <si>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t>
  </si>
  <si>
    <t>静岡県</t>
  </si>
  <si>
    <t>法適用</t>
  </si>
  <si>
    <t>水道事業</t>
  </si>
  <si>
    <t>用水供給事業</t>
  </si>
  <si>
    <t>B</t>
  </si>
  <si>
    <t>自治体職員</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</si>
  <si>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</si>
  <si>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</si>
  <si>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</si>
  <si>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</si>
  <si>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</si>
  <si>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</si>
  <si>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</si>
  <si>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</si>
  <si>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</si>
  <si>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</si>
  <si>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・現状では経営の健全性を確保しているが、今後は、人口減少の進展や市町の自己水源への転換等による給水収益の減少や施設の更新等による費用の増加が見込まれる。
・このため、平成28年度に将来の水需要に見合った適正な施設規模への更新を目的とした基本計画である「水道施設更新マスタープラン」を策定し、このマスタープランに基づき「経営戦略」を平成29年度に策定した。
・今後は、令和3年度に見直した「経営戦略」に基づき、各水道の状況に応じた適正な施設規模での更新や、より一層の経営改善に取り組むとともに、引き続き健全経営に努めていく。</t>
  </si>
  <si>
    <t>・②管路経年化率（％）は、類似団体平均値と比較して法定耐用年数40年を超過した管路が増加している。耐用年数を超過した管路の対応として、本県では、管路管体調査により健全度を把握し、計画的に管路の延命化を図っている一方、更新が必要な区間については、計画的かつ効率的に管路更新を進めている。
・③管路更新率（％）については、計画的な管路の更新により、類似団体平均値を上回っている。令和2年度については、榛南水道及び遠州水道で複数年にわたる送水管布設替工事が完成したことから、例年を大きく上回った。</t>
  </si>
  <si>
    <r>
      <t>・経営の健全性については、①経常収支比率（％）から⑥給水原価（円）までの各指標について、類似団体平均値と同等もしくは同等以上の値となっており、健全な経営を維持しているものと判断する。なお、③流動比率（％）については、平成30年度以前に比べ大幅に減少しているが、投資有価証券の購入額が増加したことによるものである。
・一方、経営の効率性については、⑦施設利用率（％）が類似団体平均値を下回っているが、今後の施設更新では、平成28年度に策定した「水道施設更新マスタープラン」に基づき、施設規模の適正化を進め、効率的な経営に努める。
・なお、⑧有収率（％）は、類似団体平均値を下回っており、この原因として収益を得ない施設洗浄作業に要する水量の影響等が考えられるが、数値は</t>
    </r>
    <r>
      <rPr>
        <sz val="11"/>
        <color auto="1"/>
        <rFont val="ＭＳ ゴシック"/>
      </rPr>
      <t>99%を超えているため、特段問題はないと考える。</t>
    </r>
    <rPh sb="108" eb="110">
      <t>ヘイセイ</t>
    </rPh>
    <rPh sb="112" eb="113">
      <t>ネン</t>
    </rPh>
    <rPh sb="113" eb="114">
      <t>ド</t>
    </rPh>
    <rPh sb="114" eb="116">
      <t>イゼン</t>
    </rPh>
    <rPh sb="117" eb="118">
      <t>クラ</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</si>
</sst>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0.79</c:v>
                </c:pt>
                <c:pt idx="1">
                  <c:v>0.26</c:v>
                </c:pt>
                <c:pt idx="2">
                  <c:v>1.07</c:v>
                </c:pt>
                <c:pt idx="3">
                  <c:v>0.8</c:v>
                </c:pt>
                <c:pt idx="4">
                  <c:v>0.78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0.24</c:v>
                </c:pt>
                <c:pt idx="1">
                  <c:v>0.2</c:v>
                </c:pt>
                <c:pt idx="2">
                  <c:v>0.32</c:v>
                </c:pt>
                <c:pt idx="3">
                  <c:v>0.28000000000000003</c:v>
                </c:pt>
                <c:pt idx="4">
                  <c:v>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121.09</c:v>
                </c:pt>
                <c:pt idx="1">
                  <c:v>121.94</c:v>
                </c:pt>
                <c:pt idx="2">
                  <c:v>119.18</c:v>
                </c:pt>
                <c:pt idx="3">
                  <c:v>119.37</c:v>
                </c:pt>
                <c:pt idx="4">
                  <c:v>109.96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112.98</c:v>
                </c:pt>
                <c:pt idx="1">
                  <c:v>112.91</c:v>
                </c:pt>
                <c:pt idx="2">
                  <c:v>111.13</c:v>
                </c:pt>
                <c:pt idx="3">
                  <c:v>112.49</c:v>
                </c:pt>
                <c:pt idx="4">
                  <c:v>107.33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52.06</c:v>
                </c:pt>
                <c:pt idx="1">
                  <c:v>53.19</c:v>
                </c:pt>
                <c:pt idx="2">
                  <c:v>54.07</c:v>
                </c:pt>
                <c:pt idx="3">
                  <c:v>55.73</c:v>
                </c:pt>
                <c:pt idx="4">
                  <c:v>56.63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55.77</c:v>
                </c:pt>
                <c:pt idx="1">
                  <c:v>56.48</c:v>
                </c:pt>
                <c:pt idx="2">
                  <c:v>57.5</c:v>
                </c:pt>
                <c:pt idx="3">
                  <c:v>58.52</c:v>
                </c:pt>
                <c:pt idx="4">
                  <c:v>59.51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36.69</c:v>
                </c:pt>
                <c:pt idx="1">
                  <c:v>36.590000000000003</c:v>
                </c:pt>
                <c:pt idx="2">
                  <c:v>36.159999999999997</c:v>
                </c:pt>
                <c:pt idx="3">
                  <c:v>36.58</c:v>
                </c:pt>
                <c:pt idx="4">
                  <c:v>36.67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25.84</c:v>
                </c:pt>
                <c:pt idx="1">
                  <c:v>27.61</c:v>
                </c:pt>
                <c:pt idx="2">
                  <c:v>30.3</c:v>
                </c:pt>
                <c:pt idx="3">
                  <c:v>31.74</c:v>
                </c:pt>
                <c:pt idx="4">
                  <c:v>32.380000000000003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10.49</c:v>
                </c:pt>
                <c:pt idx="1">
                  <c:v>9.92</c:v>
                </c:pt>
                <c:pt idx="2">
                  <c:v>12.29</c:v>
                </c:pt>
                <c:pt idx="3">
                  <c:v>8.77</c:v>
                </c:pt>
                <c:pt idx="4">
                  <c:v>8.81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727.84</c:v>
                </c:pt>
                <c:pt idx="1">
                  <c:v>503.31</c:v>
                </c:pt>
                <c:pt idx="2">
                  <c:v>450.38</c:v>
                </c:pt>
                <c:pt idx="3">
                  <c:v>501.38</c:v>
                </c:pt>
                <c:pt idx="4">
                  <c:v>425.16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258.49</c:v>
                </c:pt>
                <c:pt idx="1">
                  <c:v>271.10000000000002</c:v>
                </c:pt>
                <c:pt idx="2">
                  <c:v>284.45</c:v>
                </c:pt>
                <c:pt idx="3">
                  <c:v>309.23</c:v>
                </c:pt>
                <c:pt idx="4">
                  <c:v>313.43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236.69</c:v>
                </c:pt>
                <c:pt idx="1">
                  <c:v>224.24</c:v>
                </c:pt>
                <c:pt idx="2">
                  <c:v>215.78</c:v>
                </c:pt>
                <c:pt idx="3">
                  <c:v>204.7</c:v>
                </c:pt>
                <c:pt idx="4">
                  <c:v>192.2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290.31</c:v>
                </c:pt>
                <c:pt idx="1">
                  <c:v>272.95999999999998</c:v>
                </c:pt>
                <c:pt idx="2">
                  <c:v>260.95999999999998</c:v>
                </c:pt>
                <c:pt idx="3">
                  <c:v>240.07</c:v>
                </c:pt>
                <c:pt idx="4">
                  <c:v>224.81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121.46</c:v>
                </c:pt>
                <c:pt idx="1">
                  <c:v>121.82</c:v>
                </c:pt>
                <c:pt idx="2">
                  <c:v>118.46</c:v>
                </c:pt>
                <c:pt idx="3">
                  <c:v>118.75</c:v>
                </c:pt>
                <c:pt idx="4">
                  <c:v>108.48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112.83</c:v>
                </c:pt>
                <c:pt idx="1">
                  <c:v>112.84</c:v>
                </c:pt>
                <c:pt idx="2">
                  <c:v>110.77</c:v>
                </c:pt>
                <c:pt idx="3">
                  <c:v>112.35</c:v>
                </c:pt>
                <c:pt idx="4">
                  <c:v>106.47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62.36</c:v>
                </c:pt>
                <c:pt idx="1">
                  <c:v>63.58</c:v>
                </c:pt>
                <c:pt idx="2">
                  <c:v>64.37</c:v>
                </c:pt>
                <c:pt idx="3">
                  <c:v>64.14</c:v>
                </c:pt>
                <c:pt idx="4">
                  <c:v>71.37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73.86</c:v>
                </c:pt>
                <c:pt idx="1">
                  <c:v>73.849999999999994</c:v>
                </c:pt>
                <c:pt idx="2">
                  <c:v>73.180000000000007</c:v>
                </c:pt>
                <c:pt idx="3">
                  <c:v>73.05</c:v>
                </c:pt>
                <c:pt idx="4">
                  <c:v>77.53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51.93</c:v>
                </c:pt>
                <c:pt idx="1">
                  <c:v>50.43</c:v>
                </c:pt>
                <c:pt idx="2">
                  <c:v>51.13</c:v>
                </c:pt>
                <c:pt idx="3">
                  <c:v>51.09</c:v>
                </c:pt>
                <c:pt idx="4">
                  <c:v>49.73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61.77</c:v>
                </c:pt>
                <c:pt idx="1">
                  <c:v>61.69</c:v>
                </c:pt>
                <c:pt idx="2">
                  <c:v>62.26</c:v>
                </c:pt>
                <c:pt idx="3">
                  <c:v>62.22</c:v>
                </c:pt>
                <c:pt idx="4">
                  <c:v>61.45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98.05</c:v>
                </c:pt>
                <c:pt idx="1">
                  <c:v>98.11</c:v>
                </c:pt>
                <c:pt idx="2">
                  <c:v>98.57</c:v>
                </c:pt>
                <c:pt idx="3">
                  <c:v>98.74</c:v>
                </c:pt>
                <c:pt idx="4">
                  <c:v>99.33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100.08</c:v>
                </c:pt>
                <c:pt idx="1">
                  <c:v>100</c:v>
                </c:pt>
                <c:pt idx="2">
                  <c:v>100.16</c:v>
                </c:pt>
                <c:pt idx="3">
                  <c:v>100.28</c:v>
                </c:pt>
                <c:pt idx="4">
                  <c:v>100.29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【107.33】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【8.81】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【313.43】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【224.81】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【100.29】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【61.45】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【77.53】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【106.47】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【32.38】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【0.40】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V1"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9</v>
      </c>
      <c r="AE7" s="25"/>
      <c r="AF7" s="25"/>
      <c r="AG7" s="25"/>
      <c r="AH7" s="25"/>
      <c r="AI7" s="25"/>
      <c r="AJ7" s="25"/>
      <c r="AK7" s="2"/>
      <c r="AL7" s="25" t="s">
        <v>14</v>
      </c>
      <c r="AM7" s="25"/>
      <c r="AN7" s="25"/>
      <c r="AO7" s="25"/>
      <c r="AP7" s="25"/>
      <c r="AQ7" s="25"/>
      <c r="AR7" s="25"/>
      <c r="AS7" s="25"/>
      <c r="AT7" s="5" t="s">
        <v>3</v>
      </c>
      <c r="AU7" s="13"/>
      <c r="AV7" s="13"/>
      <c r="AW7" s="13"/>
      <c r="AX7" s="13"/>
      <c r="AY7" s="13"/>
      <c r="AZ7" s="13"/>
      <c r="BA7" s="13"/>
      <c r="BB7" s="25" t="s">
        <v>16</v>
      </c>
      <c r="BC7" s="25"/>
      <c r="BD7" s="25"/>
      <c r="BE7" s="25"/>
      <c r="BF7" s="25"/>
      <c r="BG7" s="25"/>
      <c r="BH7" s="25"/>
      <c r="BI7" s="25"/>
      <c r="BJ7" s="3"/>
      <c r="BK7" s="3"/>
      <c r="BL7" s="35" t="s">
        <v>17</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用水供給事業</v>
      </c>
      <c r="Q8" s="26"/>
      <c r="R8" s="26"/>
      <c r="S8" s="26"/>
      <c r="T8" s="26"/>
      <c r="U8" s="26"/>
      <c r="V8" s="26"/>
      <c r="W8" s="26" t="str">
        <f>データ!$L$6</f>
        <v>B</v>
      </c>
      <c r="X8" s="26"/>
      <c r="Y8" s="26"/>
      <c r="Z8" s="26"/>
      <c r="AA8" s="26"/>
      <c r="AB8" s="26"/>
      <c r="AC8" s="26"/>
      <c r="AD8" s="26" t="str">
        <f>データ!$M$6</f>
        <v>自治体職員</v>
      </c>
      <c r="AE8" s="26"/>
      <c r="AF8" s="26"/>
      <c r="AG8" s="26"/>
      <c r="AH8" s="26"/>
      <c r="AI8" s="26"/>
      <c r="AJ8" s="26"/>
      <c r="AK8" s="2"/>
      <c r="AL8" s="29">
        <f>データ!$R$6</f>
        <v>3633773</v>
      </c>
      <c r="AM8" s="29"/>
      <c r="AN8" s="29"/>
      <c r="AO8" s="29"/>
      <c r="AP8" s="29"/>
      <c r="AQ8" s="29"/>
      <c r="AR8" s="29"/>
      <c r="AS8" s="29"/>
      <c r="AT8" s="7">
        <f>データ!$S$6</f>
        <v>7777.02</v>
      </c>
      <c r="AU8" s="15"/>
      <c r="AV8" s="15"/>
      <c r="AW8" s="15"/>
      <c r="AX8" s="15"/>
      <c r="AY8" s="15"/>
      <c r="AZ8" s="15"/>
      <c r="BA8" s="15"/>
      <c r="BB8" s="27">
        <f>データ!$T$6</f>
        <v>467.24</v>
      </c>
      <c r="BC8" s="27"/>
      <c r="BD8" s="27"/>
      <c r="BE8" s="27"/>
      <c r="BF8" s="27"/>
      <c r="BG8" s="27"/>
      <c r="BH8" s="27"/>
      <c r="BI8" s="27"/>
      <c r="BJ8" s="3"/>
      <c r="BK8" s="3"/>
      <c r="BL8" s="36" t="s">
        <v>4</v>
      </c>
      <c r="BM8" s="47"/>
      <c r="BN8" s="55" t="s">
        <v>19</v>
      </c>
      <c r="BO8" s="55"/>
      <c r="BP8" s="55"/>
      <c r="BQ8" s="55"/>
      <c r="BR8" s="55"/>
      <c r="BS8" s="55"/>
      <c r="BT8" s="55"/>
      <c r="BU8" s="55"/>
      <c r="BV8" s="55"/>
      <c r="BW8" s="55"/>
      <c r="BX8" s="55"/>
      <c r="BY8" s="59"/>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25</v>
      </c>
      <c r="AM9" s="25"/>
      <c r="AN9" s="25"/>
      <c r="AO9" s="25"/>
      <c r="AP9" s="25"/>
      <c r="AQ9" s="25"/>
      <c r="AR9" s="25"/>
      <c r="AS9" s="25"/>
      <c r="AT9" s="5" t="s">
        <v>29</v>
      </c>
      <c r="AU9" s="13"/>
      <c r="AV9" s="13"/>
      <c r="AW9" s="13"/>
      <c r="AX9" s="13"/>
      <c r="AY9" s="13"/>
      <c r="AZ9" s="13"/>
      <c r="BA9" s="13"/>
      <c r="BB9" s="25" t="s">
        <v>13</v>
      </c>
      <c r="BC9" s="25"/>
      <c r="BD9" s="25"/>
      <c r="BE9" s="25"/>
      <c r="BF9" s="25"/>
      <c r="BG9" s="25"/>
      <c r="BH9" s="25"/>
      <c r="BI9" s="25"/>
      <c r="BJ9" s="3"/>
      <c r="BK9" s="3"/>
      <c r="BL9" s="37" t="s">
        <v>30</v>
      </c>
      <c r="BM9" s="48"/>
      <c r="BN9" s="56" t="s">
        <v>32</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80.56</v>
      </c>
      <c r="J10" s="15"/>
      <c r="K10" s="15"/>
      <c r="L10" s="15"/>
      <c r="M10" s="15"/>
      <c r="N10" s="15"/>
      <c r="O10" s="24"/>
      <c r="P10" s="27">
        <f>データ!$P$6</f>
        <v>97.07</v>
      </c>
      <c r="Q10" s="27"/>
      <c r="R10" s="27"/>
      <c r="S10" s="27"/>
      <c r="T10" s="27"/>
      <c r="U10" s="27"/>
      <c r="V10" s="27"/>
      <c r="W10" s="29">
        <f>データ!$Q$6</f>
        <v>0</v>
      </c>
      <c r="X10" s="29"/>
      <c r="Y10" s="29"/>
      <c r="Z10" s="29"/>
      <c r="AA10" s="29"/>
      <c r="AB10" s="29"/>
      <c r="AC10" s="29"/>
      <c r="AD10" s="2"/>
      <c r="AE10" s="2"/>
      <c r="AF10" s="2"/>
      <c r="AG10" s="2"/>
      <c r="AH10" s="2"/>
      <c r="AI10" s="2"/>
      <c r="AJ10" s="2"/>
      <c r="AK10" s="2"/>
      <c r="AL10" s="29">
        <f>データ!$U$6</f>
        <v>1312614</v>
      </c>
      <c r="AM10" s="29"/>
      <c r="AN10" s="29"/>
      <c r="AO10" s="29"/>
      <c r="AP10" s="29"/>
      <c r="AQ10" s="29"/>
      <c r="AR10" s="29"/>
      <c r="AS10" s="29"/>
      <c r="AT10" s="7">
        <f>データ!$V$6</f>
        <v>1341.6</v>
      </c>
      <c r="AU10" s="15"/>
      <c r="AV10" s="15"/>
      <c r="AW10" s="15"/>
      <c r="AX10" s="15"/>
      <c r="AY10" s="15"/>
      <c r="AZ10" s="15"/>
      <c r="BA10" s="15"/>
      <c r="BB10" s="27">
        <f>データ!$W$6</f>
        <v>978.39</v>
      </c>
      <c r="BC10" s="27"/>
      <c r="BD10" s="27"/>
      <c r="BE10" s="27"/>
      <c r="BF10" s="27"/>
      <c r="BG10" s="27"/>
      <c r="BH10" s="27"/>
      <c r="BI10" s="27"/>
      <c r="BJ10" s="2"/>
      <c r="BK10" s="2"/>
      <c r="BL10" s="38" t="s">
        <v>34</v>
      </c>
      <c r="BM10" s="49"/>
      <c r="BN10" s="57" t="s">
        <v>15</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35</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38</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40</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110</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109</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41</v>
      </c>
      <c r="C84" s="12"/>
      <c r="D84" s="12"/>
      <c r="E84" s="12" t="s">
        <v>43</v>
      </c>
      <c r="F84" s="12" t="s">
        <v>45</v>
      </c>
      <c r="G84" s="12" t="s">
        <v>46</v>
      </c>
      <c r="H84" s="12" t="s">
        <v>39</v>
      </c>
      <c r="I84" s="12" t="s">
        <v>0</v>
      </c>
      <c r="J84" s="12" t="s">
        <v>27</v>
      </c>
      <c r="K84" s="12" t="s">
        <v>47</v>
      </c>
      <c r="L84" s="12" t="s">
        <v>49</v>
      </c>
      <c r="M84" s="12" t="s">
        <v>31</v>
      </c>
      <c r="N84" s="12" t="s">
        <v>51</v>
      </c>
      <c r="O84" s="12" t="s">
        <v>53</v>
      </c>
    </row>
    <row r="85" spans="1:78" hidden="1">
      <c r="B85" s="12"/>
      <c r="C85" s="12"/>
      <c r="D85" s="12"/>
      <c r="E85" s="12" t="str">
        <f>データ!AH6</f>
        <v>【107.33】</v>
      </c>
      <c r="F85" s="12" t="str">
        <f>データ!AS6</f>
        <v>【8.81】</v>
      </c>
      <c r="G85" s="12" t="str">
        <f>データ!BD6</f>
        <v>【313.43】</v>
      </c>
      <c r="H85" s="12" t="str">
        <f>データ!BO6</f>
        <v>【224.81】</v>
      </c>
      <c r="I85" s="12" t="str">
        <f>データ!BZ6</f>
        <v>【106.47】</v>
      </c>
      <c r="J85" s="12" t="str">
        <f>データ!CK6</f>
        <v>【77.53】</v>
      </c>
      <c r="K85" s="12" t="str">
        <f>データ!CV6</f>
        <v>【61.45】</v>
      </c>
      <c r="L85" s="12" t="str">
        <f>データ!DG6</f>
        <v>【100.29】</v>
      </c>
      <c r="M85" s="12" t="str">
        <f>データ!DR6</f>
        <v>【59.51】</v>
      </c>
      <c r="N85" s="12" t="str">
        <f>データ!EC6</f>
        <v>【32.38】</v>
      </c>
      <c r="O85" s="12" t="str">
        <f>データ!EN6</f>
        <v>【0.40】</v>
      </c>
    </row>
  </sheetData>
  <sheetProtection algorithmName="SHA-512" hashValue="D1kmEIvKvyq13+2QMZXVNuGh/1C3BaOwNSEoSTrhkowvGvaMbaCI+LLBoESCYyRG+dHDCpZG5oqBGMfa86TK3A==" saltValue="L93oiXdwCm2Z0tQthAdfAw=="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44</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54</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18</v>
      </c>
      <c r="B3" s="70" t="s">
        <v>48</v>
      </c>
      <c r="C3" s="70" t="s">
        <v>56</v>
      </c>
      <c r="D3" s="70" t="s">
        <v>57</v>
      </c>
      <c r="E3" s="70" t="s">
        <v>8</v>
      </c>
      <c r="F3" s="70" t="s">
        <v>7</v>
      </c>
      <c r="G3" s="70" t="s">
        <v>23</v>
      </c>
      <c r="H3" s="78" t="s">
        <v>28</v>
      </c>
      <c r="I3" s="81"/>
      <c r="J3" s="81"/>
      <c r="K3" s="81"/>
      <c r="L3" s="81"/>
      <c r="M3" s="81"/>
      <c r="N3" s="81"/>
      <c r="O3" s="81"/>
      <c r="P3" s="81"/>
      <c r="Q3" s="81"/>
      <c r="R3" s="81"/>
      <c r="S3" s="81"/>
      <c r="T3" s="81"/>
      <c r="U3" s="81"/>
      <c r="V3" s="81"/>
      <c r="W3" s="85"/>
      <c r="X3" s="87" t="s">
        <v>52</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58</v>
      </c>
      <c r="B4" s="71"/>
      <c r="C4" s="71"/>
      <c r="D4" s="71"/>
      <c r="E4" s="71"/>
      <c r="F4" s="71"/>
      <c r="G4" s="71"/>
      <c r="H4" s="79"/>
      <c r="I4" s="82"/>
      <c r="J4" s="82"/>
      <c r="K4" s="82"/>
      <c r="L4" s="82"/>
      <c r="M4" s="82"/>
      <c r="N4" s="82"/>
      <c r="O4" s="82"/>
      <c r="P4" s="82"/>
      <c r="Q4" s="82"/>
      <c r="R4" s="82"/>
      <c r="S4" s="82"/>
      <c r="T4" s="82"/>
      <c r="U4" s="82"/>
      <c r="V4" s="82"/>
      <c r="W4" s="86"/>
      <c r="X4" s="88" t="s">
        <v>50</v>
      </c>
      <c r="Y4" s="88"/>
      <c r="Z4" s="88"/>
      <c r="AA4" s="88"/>
      <c r="AB4" s="88"/>
      <c r="AC4" s="88"/>
      <c r="AD4" s="88"/>
      <c r="AE4" s="88"/>
      <c r="AF4" s="88"/>
      <c r="AG4" s="88"/>
      <c r="AH4" s="88"/>
      <c r="AI4" s="88" t="s">
        <v>42</v>
      </c>
      <c r="AJ4" s="88"/>
      <c r="AK4" s="88"/>
      <c r="AL4" s="88"/>
      <c r="AM4" s="88"/>
      <c r="AN4" s="88"/>
      <c r="AO4" s="88"/>
      <c r="AP4" s="88"/>
      <c r="AQ4" s="88"/>
      <c r="AR4" s="88"/>
      <c r="AS4" s="88"/>
      <c r="AT4" s="88" t="s">
        <v>36</v>
      </c>
      <c r="AU4" s="88"/>
      <c r="AV4" s="88"/>
      <c r="AW4" s="88"/>
      <c r="AX4" s="88"/>
      <c r="AY4" s="88"/>
      <c r="AZ4" s="88"/>
      <c r="BA4" s="88"/>
      <c r="BB4" s="88"/>
      <c r="BC4" s="88"/>
      <c r="BD4" s="88"/>
      <c r="BE4" s="88" t="s">
        <v>60</v>
      </c>
      <c r="BF4" s="88"/>
      <c r="BG4" s="88"/>
      <c r="BH4" s="88"/>
      <c r="BI4" s="88"/>
      <c r="BJ4" s="88"/>
      <c r="BK4" s="88"/>
      <c r="BL4" s="88"/>
      <c r="BM4" s="88"/>
      <c r="BN4" s="88"/>
      <c r="BO4" s="88"/>
      <c r="BP4" s="88" t="s">
        <v>33</v>
      </c>
      <c r="BQ4" s="88"/>
      <c r="BR4" s="88"/>
      <c r="BS4" s="88"/>
      <c r="BT4" s="88"/>
      <c r="BU4" s="88"/>
      <c r="BV4" s="88"/>
      <c r="BW4" s="88"/>
      <c r="BX4" s="88"/>
      <c r="BY4" s="88"/>
      <c r="BZ4" s="88"/>
      <c r="CA4" s="88" t="s">
        <v>61</v>
      </c>
      <c r="CB4" s="88"/>
      <c r="CC4" s="88"/>
      <c r="CD4" s="88"/>
      <c r="CE4" s="88"/>
      <c r="CF4" s="88"/>
      <c r="CG4" s="88"/>
      <c r="CH4" s="88"/>
      <c r="CI4" s="88"/>
      <c r="CJ4" s="88"/>
      <c r="CK4" s="88"/>
      <c r="CL4" s="88" t="s">
        <v>63</v>
      </c>
      <c r="CM4" s="88"/>
      <c r="CN4" s="88"/>
      <c r="CO4" s="88"/>
      <c r="CP4" s="88"/>
      <c r="CQ4" s="88"/>
      <c r="CR4" s="88"/>
      <c r="CS4" s="88"/>
      <c r="CT4" s="88"/>
      <c r="CU4" s="88"/>
      <c r="CV4" s="88"/>
      <c r="CW4" s="88" t="s">
        <v>64</v>
      </c>
      <c r="CX4" s="88"/>
      <c r="CY4" s="88"/>
      <c r="CZ4" s="88"/>
      <c r="DA4" s="88"/>
      <c r="DB4" s="88"/>
      <c r="DC4" s="88"/>
      <c r="DD4" s="88"/>
      <c r="DE4" s="88"/>
      <c r="DF4" s="88"/>
      <c r="DG4" s="88"/>
      <c r="DH4" s="88" t="s">
        <v>65</v>
      </c>
      <c r="DI4" s="88"/>
      <c r="DJ4" s="88"/>
      <c r="DK4" s="88"/>
      <c r="DL4" s="88"/>
      <c r="DM4" s="88"/>
      <c r="DN4" s="88"/>
      <c r="DO4" s="88"/>
      <c r="DP4" s="88"/>
      <c r="DQ4" s="88"/>
      <c r="DR4" s="88"/>
      <c r="DS4" s="88" t="s">
        <v>59</v>
      </c>
      <c r="DT4" s="88"/>
      <c r="DU4" s="88"/>
      <c r="DV4" s="88"/>
      <c r="DW4" s="88"/>
      <c r="DX4" s="88"/>
      <c r="DY4" s="88"/>
      <c r="DZ4" s="88"/>
      <c r="EA4" s="88"/>
      <c r="EB4" s="88"/>
      <c r="EC4" s="88"/>
      <c r="ED4" s="88" t="s">
        <v>66</v>
      </c>
      <c r="EE4" s="88"/>
      <c r="EF4" s="88"/>
      <c r="EG4" s="88"/>
      <c r="EH4" s="88"/>
      <c r="EI4" s="88"/>
      <c r="EJ4" s="88"/>
      <c r="EK4" s="88"/>
      <c r="EL4" s="88"/>
      <c r="EM4" s="88"/>
      <c r="EN4" s="88"/>
    </row>
    <row r="5" spans="1:144">
      <c r="A5" s="68" t="s">
        <v>26</v>
      </c>
      <c r="B5" s="72"/>
      <c r="C5" s="72"/>
      <c r="D5" s="72"/>
      <c r="E5" s="72"/>
      <c r="F5" s="72"/>
      <c r="G5" s="72"/>
      <c r="H5" s="80" t="s">
        <v>55</v>
      </c>
      <c r="I5" s="80" t="s">
        <v>67</v>
      </c>
      <c r="J5" s="80" t="s">
        <v>68</v>
      </c>
      <c r="K5" s="80" t="s">
        <v>69</v>
      </c>
      <c r="L5" s="80" t="s">
        <v>70</v>
      </c>
      <c r="M5" s="80" t="s">
        <v>9</v>
      </c>
      <c r="N5" s="80" t="s">
        <v>71</v>
      </c>
      <c r="O5" s="80" t="s">
        <v>72</v>
      </c>
      <c r="P5" s="80" t="s">
        <v>73</v>
      </c>
      <c r="Q5" s="80" t="s">
        <v>74</v>
      </c>
      <c r="R5" s="80" t="s">
        <v>75</v>
      </c>
      <c r="S5" s="80" t="s">
        <v>76</v>
      </c>
      <c r="T5" s="80" t="s">
        <v>62</v>
      </c>
      <c r="U5" s="80" t="s">
        <v>77</v>
      </c>
      <c r="V5" s="80" t="s">
        <v>78</v>
      </c>
      <c r="W5" s="80" t="s">
        <v>79</v>
      </c>
      <c r="X5" s="80" t="s">
        <v>80</v>
      </c>
      <c r="Y5" s="80" t="s">
        <v>81</v>
      </c>
      <c r="Z5" s="80" t="s">
        <v>82</v>
      </c>
      <c r="AA5" s="80" t="s">
        <v>83</v>
      </c>
      <c r="AB5" s="80" t="s">
        <v>84</v>
      </c>
      <c r="AC5" s="80" t="s">
        <v>86</v>
      </c>
      <c r="AD5" s="80" t="s">
        <v>87</v>
      </c>
      <c r="AE5" s="80" t="s">
        <v>88</v>
      </c>
      <c r="AF5" s="80" t="s">
        <v>89</v>
      </c>
      <c r="AG5" s="80" t="s">
        <v>90</v>
      </c>
      <c r="AH5" s="80" t="s">
        <v>41</v>
      </c>
      <c r="AI5" s="80" t="s">
        <v>80</v>
      </c>
      <c r="AJ5" s="80" t="s">
        <v>81</v>
      </c>
      <c r="AK5" s="80" t="s">
        <v>82</v>
      </c>
      <c r="AL5" s="80" t="s">
        <v>83</v>
      </c>
      <c r="AM5" s="80" t="s">
        <v>84</v>
      </c>
      <c r="AN5" s="80" t="s">
        <v>86</v>
      </c>
      <c r="AO5" s="80" t="s">
        <v>87</v>
      </c>
      <c r="AP5" s="80" t="s">
        <v>88</v>
      </c>
      <c r="AQ5" s="80" t="s">
        <v>89</v>
      </c>
      <c r="AR5" s="80" t="s">
        <v>90</v>
      </c>
      <c r="AS5" s="80" t="s">
        <v>85</v>
      </c>
      <c r="AT5" s="80" t="s">
        <v>80</v>
      </c>
      <c r="AU5" s="80" t="s">
        <v>81</v>
      </c>
      <c r="AV5" s="80" t="s">
        <v>82</v>
      </c>
      <c r="AW5" s="80" t="s">
        <v>83</v>
      </c>
      <c r="AX5" s="80" t="s">
        <v>84</v>
      </c>
      <c r="AY5" s="80" t="s">
        <v>86</v>
      </c>
      <c r="AZ5" s="80" t="s">
        <v>87</v>
      </c>
      <c r="BA5" s="80" t="s">
        <v>88</v>
      </c>
      <c r="BB5" s="80" t="s">
        <v>89</v>
      </c>
      <c r="BC5" s="80" t="s">
        <v>90</v>
      </c>
      <c r="BD5" s="80" t="s">
        <v>85</v>
      </c>
      <c r="BE5" s="80" t="s">
        <v>80</v>
      </c>
      <c r="BF5" s="80" t="s">
        <v>81</v>
      </c>
      <c r="BG5" s="80" t="s">
        <v>82</v>
      </c>
      <c r="BH5" s="80" t="s">
        <v>83</v>
      </c>
      <c r="BI5" s="80" t="s">
        <v>84</v>
      </c>
      <c r="BJ5" s="80" t="s">
        <v>86</v>
      </c>
      <c r="BK5" s="80" t="s">
        <v>87</v>
      </c>
      <c r="BL5" s="80" t="s">
        <v>88</v>
      </c>
      <c r="BM5" s="80" t="s">
        <v>89</v>
      </c>
      <c r="BN5" s="80" t="s">
        <v>90</v>
      </c>
      <c r="BO5" s="80" t="s">
        <v>85</v>
      </c>
      <c r="BP5" s="80" t="s">
        <v>80</v>
      </c>
      <c r="BQ5" s="80" t="s">
        <v>81</v>
      </c>
      <c r="BR5" s="80" t="s">
        <v>82</v>
      </c>
      <c r="BS5" s="80" t="s">
        <v>83</v>
      </c>
      <c r="BT5" s="80" t="s">
        <v>84</v>
      </c>
      <c r="BU5" s="80" t="s">
        <v>86</v>
      </c>
      <c r="BV5" s="80" t="s">
        <v>87</v>
      </c>
      <c r="BW5" s="80" t="s">
        <v>88</v>
      </c>
      <c r="BX5" s="80" t="s">
        <v>89</v>
      </c>
      <c r="BY5" s="80" t="s">
        <v>90</v>
      </c>
      <c r="BZ5" s="80" t="s">
        <v>85</v>
      </c>
      <c r="CA5" s="80" t="s">
        <v>80</v>
      </c>
      <c r="CB5" s="80" t="s">
        <v>81</v>
      </c>
      <c r="CC5" s="80" t="s">
        <v>82</v>
      </c>
      <c r="CD5" s="80" t="s">
        <v>83</v>
      </c>
      <c r="CE5" s="80" t="s">
        <v>84</v>
      </c>
      <c r="CF5" s="80" t="s">
        <v>86</v>
      </c>
      <c r="CG5" s="80" t="s">
        <v>87</v>
      </c>
      <c r="CH5" s="80" t="s">
        <v>88</v>
      </c>
      <c r="CI5" s="80" t="s">
        <v>89</v>
      </c>
      <c r="CJ5" s="80" t="s">
        <v>90</v>
      </c>
      <c r="CK5" s="80" t="s">
        <v>85</v>
      </c>
      <c r="CL5" s="80" t="s">
        <v>80</v>
      </c>
      <c r="CM5" s="80" t="s">
        <v>81</v>
      </c>
      <c r="CN5" s="80" t="s">
        <v>82</v>
      </c>
      <c r="CO5" s="80" t="s">
        <v>83</v>
      </c>
      <c r="CP5" s="80" t="s">
        <v>84</v>
      </c>
      <c r="CQ5" s="80" t="s">
        <v>86</v>
      </c>
      <c r="CR5" s="80" t="s">
        <v>87</v>
      </c>
      <c r="CS5" s="80" t="s">
        <v>88</v>
      </c>
      <c r="CT5" s="80" t="s">
        <v>89</v>
      </c>
      <c r="CU5" s="80" t="s">
        <v>90</v>
      </c>
      <c r="CV5" s="80" t="s">
        <v>85</v>
      </c>
      <c r="CW5" s="80" t="s">
        <v>80</v>
      </c>
      <c r="CX5" s="80" t="s">
        <v>81</v>
      </c>
      <c r="CY5" s="80" t="s">
        <v>82</v>
      </c>
      <c r="CZ5" s="80" t="s">
        <v>83</v>
      </c>
      <c r="DA5" s="80" t="s">
        <v>84</v>
      </c>
      <c r="DB5" s="80" t="s">
        <v>86</v>
      </c>
      <c r="DC5" s="80" t="s">
        <v>87</v>
      </c>
      <c r="DD5" s="80" t="s">
        <v>88</v>
      </c>
      <c r="DE5" s="80" t="s">
        <v>89</v>
      </c>
      <c r="DF5" s="80" t="s">
        <v>90</v>
      </c>
      <c r="DG5" s="80" t="s">
        <v>85</v>
      </c>
      <c r="DH5" s="80" t="s">
        <v>80</v>
      </c>
      <c r="DI5" s="80" t="s">
        <v>81</v>
      </c>
      <c r="DJ5" s="80" t="s">
        <v>82</v>
      </c>
      <c r="DK5" s="80" t="s">
        <v>83</v>
      </c>
      <c r="DL5" s="80" t="s">
        <v>84</v>
      </c>
      <c r="DM5" s="80" t="s">
        <v>86</v>
      </c>
      <c r="DN5" s="80" t="s">
        <v>87</v>
      </c>
      <c r="DO5" s="80" t="s">
        <v>88</v>
      </c>
      <c r="DP5" s="80" t="s">
        <v>89</v>
      </c>
      <c r="DQ5" s="80" t="s">
        <v>90</v>
      </c>
      <c r="DR5" s="80" t="s">
        <v>85</v>
      </c>
      <c r="DS5" s="80" t="s">
        <v>80</v>
      </c>
      <c r="DT5" s="80" t="s">
        <v>81</v>
      </c>
      <c r="DU5" s="80" t="s">
        <v>82</v>
      </c>
      <c r="DV5" s="80" t="s">
        <v>83</v>
      </c>
      <c r="DW5" s="80" t="s">
        <v>84</v>
      </c>
      <c r="DX5" s="80" t="s">
        <v>86</v>
      </c>
      <c r="DY5" s="80" t="s">
        <v>87</v>
      </c>
      <c r="DZ5" s="80" t="s">
        <v>88</v>
      </c>
      <c r="EA5" s="80" t="s">
        <v>89</v>
      </c>
      <c r="EB5" s="80" t="s">
        <v>90</v>
      </c>
      <c r="EC5" s="80" t="s">
        <v>85</v>
      </c>
      <c r="ED5" s="80" t="s">
        <v>80</v>
      </c>
      <c r="EE5" s="80" t="s">
        <v>81</v>
      </c>
      <c r="EF5" s="80" t="s">
        <v>82</v>
      </c>
      <c r="EG5" s="80" t="s">
        <v>83</v>
      </c>
      <c r="EH5" s="80" t="s">
        <v>84</v>
      </c>
      <c r="EI5" s="80" t="s">
        <v>86</v>
      </c>
      <c r="EJ5" s="80" t="s">
        <v>87</v>
      </c>
      <c r="EK5" s="80" t="s">
        <v>88</v>
      </c>
      <c r="EL5" s="80" t="s">
        <v>89</v>
      </c>
      <c r="EM5" s="80" t="s">
        <v>90</v>
      </c>
      <c r="EN5" s="80" t="s">
        <v>85</v>
      </c>
    </row>
    <row r="6" spans="1:144" s="67" customFormat="1">
      <c r="A6" s="68" t="s">
        <v>91</v>
      </c>
      <c r="B6" s="73">
        <f t="shared" ref="B6:W6" si="1">B7</f>
        <v>2022</v>
      </c>
      <c r="C6" s="73">
        <f t="shared" si="1"/>
        <v>220001</v>
      </c>
      <c r="D6" s="73">
        <f t="shared" si="1"/>
        <v>46</v>
      </c>
      <c r="E6" s="73">
        <f t="shared" si="1"/>
        <v>1</v>
      </c>
      <c r="F6" s="73">
        <f t="shared" si="1"/>
        <v>0</v>
      </c>
      <c r="G6" s="73">
        <f t="shared" si="1"/>
        <v>2</v>
      </c>
      <c r="H6" s="73" t="str">
        <f t="shared" si="1"/>
        <v>静岡県</v>
      </c>
      <c r="I6" s="73" t="str">
        <f t="shared" si="1"/>
        <v>法適用</v>
      </c>
      <c r="J6" s="73" t="str">
        <f t="shared" si="1"/>
        <v>水道事業</v>
      </c>
      <c r="K6" s="73" t="str">
        <f t="shared" si="1"/>
        <v>用水供給事業</v>
      </c>
      <c r="L6" s="73" t="str">
        <f t="shared" si="1"/>
        <v>B</v>
      </c>
      <c r="M6" s="73" t="str">
        <f t="shared" si="1"/>
        <v>自治体職員</v>
      </c>
      <c r="N6" s="83" t="str">
        <f t="shared" si="1"/>
        <v>-</v>
      </c>
      <c r="O6" s="83">
        <f t="shared" si="1"/>
        <v>80.56</v>
      </c>
      <c r="P6" s="83">
        <f t="shared" si="1"/>
        <v>97.07</v>
      </c>
      <c r="Q6" s="83">
        <f t="shared" si="1"/>
        <v>0</v>
      </c>
      <c r="R6" s="83">
        <f t="shared" si="1"/>
        <v>3633773</v>
      </c>
      <c r="S6" s="83">
        <f t="shared" si="1"/>
        <v>7777.02</v>
      </c>
      <c r="T6" s="83">
        <f t="shared" si="1"/>
        <v>467.24</v>
      </c>
      <c r="U6" s="83">
        <f t="shared" si="1"/>
        <v>1312614</v>
      </c>
      <c r="V6" s="83">
        <f t="shared" si="1"/>
        <v>1341.6</v>
      </c>
      <c r="W6" s="83">
        <f t="shared" si="1"/>
        <v>978.39</v>
      </c>
      <c r="X6" s="89">
        <f t="shared" ref="X6:AG6" si="2">IF(X7="",NA(),X7)</f>
        <v>121.09</v>
      </c>
      <c r="Y6" s="89">
        <f t="shared" si="2"/>
        <v>121.94</v>
      </c>
      <c r="Z6" s="89">
        <f t="shared" si="2"/>
        <v>119.18</v>
      </c>
      <c r="AA6" s="89">
        <f t="shared" si="2"/>
        <v>119.37</v>
      </c>
      <c r="AB6" s="89">
        <f t="shared" si="2"/>
        <v>109.96</v>
      </c>
      <c r="AC6" s="89">
        <f t="shared" si="2"/>
        <v>112.98</v>
      </c>
      <c r="AD6" s="89">
        <f t="shared" si="2"/>
        <v>112.91</v>
      </c>
      <c r="AE6" s="89">
        <f t="shared" si="2"/>
        <v>111.13</v>
      </c>
      <c r="AF6" s="89">
        <f t="shared" si="2"/>
        <v>112.49</v>
      </c>
      <c r="AG6" s="89">
        <f t="shared" si="2"/>
        <v>107.33</v>
      </c>
      <c r="AH6" s="83" t="str">
        <f>IF(AH7="","",IF(AH7="-","【-】","【"&amp;SUBSTITUTE(TEXT(AH7,"#,##0.00"),"-","△")&amp;"】"))</f>
        <v>【107.33】</v>
      </c>
      <c r="AI6" s="83">
        <f t="shared" ref="AI6:AR6" si="3">IF(AI7="",NA(),AI7)</f>
        <v>0</v>
      </c>
      <c r="AJ6" s="83">
        <f t="shared" si="3"/>
        <v>0</v>
      </c>
      <c r="AK6" s="83">
        <f t="shared" si="3"/>
        <v>0</v>
      </c>
      <c r="AL6" s="83">
        <f t="shared" si="3"/>
        <v>0</v>
      </c>
      <c r="AM6" s="83">
        <f t="shared" si="3"/>
        <v>0</v>
      </c>
      <c r="AN6" s="89">
        <f t="shared" si="3"/>
        <v>10.49</v>
      </c>
      <c r="AO6" s="89">
        <f t="shared" si="3"/>
        <v>9.92</v>
      </c>
      <c r="AP6" s="89">
        <f t="shared" si="3"/>
        <v>12.29</v>
      </c>
      <c r="AQ6" s="89">
        <f t="shared" si="3"/>
        <v>8.77</v>
      </c>
      <c r="AR6" s="89">
        <f t="shared" si="3"/>
        <v>8.81</v>
      </c>
      <c r="AS6" s="83" t="str">
        <f>IF(AS7="","",IF(AS7="-","【-】","【"&amp;SUBSTITUTE(TEXT(AS7,"#,##0.00"),"-","△")&amp;"】"))</f>
        <v>【8.81】</v>
      </c>
      <c r="AT6" s="89">
        <f t="shared" ref="AT6:BC6" si="4">IF(AT7="",NA(),AT7)</f>
        <v>727.84</v>
      </c>
      <c r="AU6" s="89">
        <f t="shared" si="4"/>
        <v>503.31</v>
      </c>
      <c r="AV6" s="89">
        <f t="shared" si="4"/>
        <v>450.38</v>
      </c>
      <c r="AW6" s="89">
        <f t="shared" si="4"/>
        <v>501.38</v>
      </c>
      <c r="AX6" s="89">
        <f t="shared" si="4"/>
        <v>425.16</v>
      </c>
      <c r="AY6" s="89">
        <f t="shared" si="4"/>
        <v>258.49</v>
      </c>
      <c r="AZ6" s="89">
        <f t="shared" si="4"/>
        <v>271.10000000000002</v>
      </c>
      <c r="BA6" s="89">
        <f t="shared" si="4"/>
        <v>284.45</v>
      </c>
      <c r="BB6" s="89">
        <f t="shared" si="4"/>
        <v>309.23</v>
      </c>
      <c r="BC6" s="89">
        <f t="shared" si="4"/>
        <v>313.43</v>
      </c>
      <c r="BD6" s="83" t="str">
        <f>IF(BD7="","",IF(BD7="-","【-】","【"&amp;SUBSTITUTE(TEXT(BD7,"#,##0.00"),"-","△")&amp;"】"))</f>
        <v>【313.43】</v>
      </c>
      <c r="BE6" s="89">
        <f t="shared" ref="BE6:BN6" si="5">IF(BE7="",NA(),BE7)</f>
        <v>236.69</v>
      </c>
      <c r="BF6" s="89">
        <f t="shared" si="5"/>
        <v>224.24</v>
      </c>
      <c r="BG6" s="89">
        <f t="shared" si="5"/>
        <v>215.78</v>
      </c>
      <c r="BH6" s="89">
        <f t="shared" si="5"/>
        <v>204.7</v>
      </c>
      <c r="BI6" s="89">
        <f t="shared" si="5"/>
        <v>192.2</v>
      </c>
      <c r="BJ6" s="89">
        <f t="shared" si="5"/>
        <v>290.31</v>
      </c>
      <c r="BK6" s="89">
        <f t="shared" si="5"/>
        <v>272.95999999999998</v>
      </c>
      <c r="BL6" s="89">
        <f t="shared" si="5"/>
        <v>260.95999999999998</v>
      </c>
      <c r="BM6" s="89">
        <f t="shared" si="5"/>
        <v>240.07</v>
      </c>
      <c r="BN6" s="89">
        <f t="shared" si="5"/>
        <v>224.81</v>
      </c>
      <c r="BO6" s="83" t="str">
        <f>IF(BO7="","",IF(BO7="-","【-】","【"&amp;SUBSTITUTE(TEXT(BO7,"#,##0.00"),"-","△")&amp;"】"))</f>
        <v>【224.81】</v>
      </c>
      <c r="BP6" s="89">
        <f t="shared" ref="BP6:BY6" si="6">IF(BP7="",NA(),BP7)</f>
        <v>121.46</v>
      </c>
      <c r="BQ6" s="89">
        <f t="shared" si="6"/>
        <v>121.82</v>
      </c>
      <c r="BR6" s="89">
        <f t="shared" si="6"/>
        <v>118.46</v>
      </c>
      <c r="BS6" s="89">
        <f t="shared" si="6"/>
        <v>118.75</v>
      </c>
      <c r="BT6" s="89">
        <f t="shared" si="6"/>
        <v>108.48</v>
      </c>
      <c r="BU6" s="89">
        <f t="shared" si="6"/>
        <v>112.83</v>
      </c>
      <c r="BV6" s="89">
        <f t="shared" si="6"/>
        <v>112.84</v>
      </c>
      <c r="BW6" s="89">
        <f t="shared" si="6"/>
        <v>110.77</v>
      </c>
      <c r="BX6" s="89">
        <f t="shared" si="6"/>
        <v>112.35</v>
      </c>
      <c r="BY6" s="89">
        <f t="shared" si="6"/>
        <v>106.47</v>
      </c>
      <c r="BZ6" s="83" t="str">
        <f>IF(BZ7="","",IF(BZ7="-","【-】","【"&amp;SUBSTITUTE(TEXT(BZ7,"#,##0.00"),"-","△")&amp;"】"))</f>
        <v>【106.47】</v>
      </c>
      <c r="CA6" s="89">
        <f t="shared" ref="CA6:CJ6" si="7">IF(CA7="",NA(),CA7)</f>
        <v>62.36</v>
      </c>
      <c r="CB6" s="89">
        <f t="shared" si="7"/>
        <v>63.58</v>
      </c>
      <c r="CC6" s="89">
        <f t="shared" si="7"/>
        <v>64.37</v>
      </c>
      <c r="CD6" s="89">
        <f t="shared" si="7"/>
        <v>64.14</v>
      </c>
      <c r="CE6" s="89">
        <f t="shared" si="7"/>
        <v>71.37</v>
      </c>
      <c r="CF6" s="89">
        <f t="shared" si="7"/>
        <v>73.86</v>
      </c>
      <c r="CG6" s="89">
        <f t="shared" si="7"/>
        <v>73.849999999999994</v>
      </c>
      <c r="CH6" s="89">
        <f t="shared" si="7"/>
        <v>73.180000000000007</v>
      </c>
      <c r="CI6" s="89">
        <f t="shared" si="7"/>
        <v>73.05</v>
      </c>
      <c r="CJ6" s="89">
        <f t="shared" si="7"/>
        <v>77.53</v>
      </c>
      <c r="CK6" s="83" t="str">
        <f>IF(CK7="","",IF(CK7="-","【-】","【"&amp;SUBSTITUTE(TEXT(CK7,"#,##0.00"),"-","△")&amp;"】"))</f>
        <v>【77.53】</v>
      </c>
      <c r="CL6" s="89">
        <f t="shared" ref="CL6:CU6" si="8">IF(CL7="",NA(),CL7)</f>
        <v>51.93</v>
      </c>
      <c r="CM6" s="89">
        <f t="shared" si="8"/>
        <v>50.43</v>
      </c>
      <c r="CN6" s="89">
        <f t="shared" si="8"/>
        <v>51.13</v>
      </c>
      <c r="CO6" s="89">
        <f t="shared" si="8"/>
        <v>51.09</v>
      </c>
      <c r="CP6" s="89">
        <f t="shared" si="8"/>
        <v>49.73</v>
      </c>
      <c r="CQ6" s="89">
        <f t="shared" si="8"/>
        <v>61.77</v>
      </c>
      <c r="CR6" s="89">
        <f t="shared" si="8"/>
        <v>61.69</v>
      </c>
      <c r="CS6" s="89">
        <f t="shared" si="8"/>
        <v>62.26</v>
      </c>
      <c r="CT6" s="89">
        <f t="shared" si="8"/>
        <v>62.22</v>
      </c>
      <c r="CU6" s="89">
        <f t="shared" si="8"/>
        <v>61.45</v>
      </c>
      <c r="CV6" s="83" t="str">
        <f>IF(CV7="","",IF(CV7="-","【-】","【"&amp;SUBSTITUTE(TEXT(CV7,"#,##0.00"),"-","△")&amp;"】"))</f>
        <v>【61.45】</v>
      </c>
      <c r="CW6" s="89">
        <f t="shared" ref="CW6:DF6" si="9">IF(CW7="",NA(),CW7)</f>
        <v>98.05</v>
      </c>
      <c r="CX6" s="89">
        <f t="shared" si="9"/>
        <v>98.11</v>
      </c>
      <c r="CY6" s="89">
        <f t="shared" si="9"/>
        <v>98.57</v>
      </c>
      <c r="CZ6" s="89">
        <f t="shared" si="9"/>
        <v>98.74</v>
      </c>
      <c r="DA6" s="89">
        <f t="shared" si="9"/>
        <v>99.33</v>
      </c>
      <c r="DB6" s="89">
        <f t="shared" si="9"/>
        <v>100.08</v>
      </c>
      <c r="DC6" s="89">
        <f t="shared" si="9"/>
        <v>100</v>
      </c>
      <c r="DD6" s="89">
        <f t="shared" si="9"/>
        <v>100.16</v>
      </c>
      <c r="DE6" s="89">
        <f t="shared" si="9"/>
        <v>100.28</v>
      </c>
      <c r="DF6" s="89">
        <f t="shared" si="9"/>
        <v>100.29</v>
      </c>
      <c r="DG6" s="83" t="str">
        <f>IF(DG7="","",IF(DG7="-","【-】","【"&amp;SUBSTITUTE(TEXT(DG7,"#,##0.00"),"-","△")&amp;"】"))</f>
        <v>【100.29】</v>
      </c>
      <c r="DH6" s="89">
        <f t="shared" ref="DH6:DQ6" si="10">IF(DH7="",NA(),DH7)</f>
        <v>52.06</v>
      </c>
      <c r="DI6" s="89">
        <f t="shared" si="10"/>
        <v>53.19</v>
      </c>
      <c r="DJ6" s="89">
        <f t="shared" si="10"/>
        <v>54.07</v>
      </c>
      <c r="DK6" s="89">
        <f t="shared" si="10"/>
        <v>55.73</v>
      </c>
      <c r="DL6" s="89">
        <f t="shared" si="10"/>
        <v>56.63</v>
      </c>
      <c r="DM6" s="89">
        <f t="shared" si="10"/>
        <v>55.77</v>
      </c>
      <c r="DN6" s="89">
        <f t="shared" si="10"/>
        <v>56.48</v>
      </c>
      <c r="DO6" s="89">
        <f t="shared" si="10"/>
        <v>57.5</v>
      </c>
      <c r="DP6" s="89">
        <f t="shared" si="10"/>
        <v>58.52</v>
      </c>
      <c r="DQ6" s="89">
        <f t="shared" si="10"/>
        <v>59.51</v>
      </c>
      <c r="DR6" s="83" t="str">
        <f>IF(DR7="","",IF(DR7="-","【-】","【"&amp;SUBSTITUTE(TEXT(DR7,"#,##0.00"),"-","△")&amp;"】"))</f>
        <v>【59.51】</v>
      </c>
      <c r="DS6" s="89">
        <f t="shared" ref="DS6:EB6" si="11">IF(DS7="",NA(),DS7)</f>
        <v>36.69</v>
      </c>
      <c r="DT6" s="89">
        <f t="shared" si="11"/>
        <v>36.590000000000003</v>
      </c>
      <c r="DU6" s="89">
        <f t="shared" si="11"/>
        <v>36.159999999999997</v>
      </c>
      <c r="DV6" s="89">
        <f t="shared" si="11"/>
        <v>36.58</v>
      </c>
      <c r="DW6" s="89">
        <f t="shared" si="11"/>
        <v>36.67</v>
      </c>
      <c r="DX6" s="89">
        <f t="shared" si="11"/>
        <v>25.84</v>
      </c>
      <c r="DY6" s="89">
        <f t="shared" si="11"/>
        <v>27.61</v>
      </c>
      <c r="DZ6" s="89">
        <f t="shared" si="11"/>
        <v>30.3</v>
      </c>
      <c r="EA6" s="89">
        <f t="shared" si="11"/>
        <v>31.74</v>
      </c>
      <c r="EB6" s="89">
        <f t="shared" si="11"/>
        <v>32.380000000000003</v>
      </c>
      <c r="EC6" s="83" t="str">
        <f>IF(EC7="","",IF(EC7="-","【-】","【"&amp;SUBSTITUTE(TEXT(EC7,"#,##0.00"),"-","△")&amp;"】"))</f>
        <v>【32.38】</v>
      </c>
      <c r="ED6" s="89">
        <f t="shared" ref="ED6:EM6" si="12">IF(ED7="",NA(),ED7)</f>
        <v>0.79</v>
      </c>
      <c r="EE6" s="89">
        <f t="shared" si="12"/>
        <v>0.26</v>
      </c>
      <c r="EF6" s="89">
        <f t="shared" si="12"/>
        <v>1.07</v>
      </c>
      <c r="EG6" s="89">
        <f t="shared" si="12"/>
        <v>0.8</v>
      </c>
      <c r="EH6" s="89">
        <f t="shared" si="12"/>
        <v>0.78</v>
      </c>
      <c r="EI6" s="89">
        <f t="shared" si="12"/>
        <v>0.24</v>
      </c>
      <c r="EJ6" s="89">
        <f t="shared" si="12"/>
        <v>0.2</v>
      </c>
      <c r="EK6" s="89">
        <f t="shared" si="12"/>
        <v>0.32</v>
      </c>
      <c r="EL6" s="89">
        <f t="shared" si="12"/>
        <v>0.28000000000000003</v>
      </c>
      <c r="EM6" s="89">
        <f t="shared" si="12"/>
        <v>0.4</v>
      </c>
      <c r="EN6" s="83" t="str">
        <f>IF(EN7="","",IF(EN7="-","【-】","【"&amp;SUBSTITUTE(TEXT(EN7,"#,##0.00"),"-","△")&amp;"】"))</f>
        <v>【0.40】</v>
      </c>
    </row>
    <row r="7" spans="1:144" s="67" customFormat="1">
      <c r="A7" s="68"/>
      <c r="B7" s="74">
        <v>2022</v>
      </c>
      <c r="C7" s="74">
        <v>220001</v>
      </c>
      <c r="D7" s="74">
        <v>46</v>
      </c>
      <c r="E7" s="74">
        <v>1</v>
      </c>
      <c r="F7" s="74">
        <v>0</v>
      </c>
      <c r="G7" s="74">
        <v>2</v>
      </c>
      <c r="H7" s="74" t="s">
        <v>93</v>
      </c>
      <c r="I7" s="74" t="s">
        <v>94</v>
      </c>
      <c r="J7" s="74" t="s">
        <v>95</v>
      </c>
      <c r="K7" s="74" t="s">
        <v>96</v>
      </c>
      <c r="L7" s="74" t="s">
        <v>97</v>
      </c>
      <c r="M7" s="74" t="s">
        <v>98</v>
      </c>
      <c r="N7" s="84" t="s">
        <v>92</v>
      </c>
      <c r="O7" s="84">
        <v>80.56</v>
      </c>
      <c r="P7" s="84">
        <v>97.07</v>
      </c>
      <c r="Q7" s="84">
        <v>0</v>
      </c>
      <c r="R7" s="84">
        <v>3633773</v>
      </c>
      <c r="S7" s="84">
        <v>7777.02</v>
      </c>
      <c r="T7" s="84">
        <v>467.24</v>
      </c>
      <c r="U7" s="84">
        <v>1312614</v>
      </c>
      <c r="V7" s="84">
        <v>1341.6</v>
      </c>
      <c r="W7" s="84">
        <v>978.39</v>
      </c>
      <c r="X7" s="84">
        <v>121.09</v>
      </c>
      <c r="Y7" s="84">
        <v>121.94</v>
      </c>
      <c r="Z7" s="84">
        <v>119.18</v>
      </c>
      <c r="AA7" s="84">
        <v>119.37</v>
      </c>
      <c r="AB7" s="84">
        <v>109.96</v>
      </c>
      <c r="AC7" s="84">
        <v>112.98</v>
      </c>
      <c r="AD7" s="84">
        <v>112.91</v>
      </c>
      <c r="AE7" s="84">
        <v>111.13</v>
      </c>
      <c r="AF7" s="84">
        <v>112.49</v>
      </c>
      <c r="AG7" s="84">
        <v>107.33</v>
      </c>
      <c r="AH7" s="84">
        <v>107.33</v>
      </c>
      <c r="AI7" s="84">
        <v>0</v>
      </c>
      <c r="AJ7" s="84">
        <v>0</v>
      </c>
      <c r="AK7" s="84">
        <v>0</v>
      </c>
      <c r="AL7" s="84">
        <v>0</v>
      </c>
      <c r="AM7" s="84">
        <v>0</v>
      </c>
      <c r="AN7" s="84">
        <v>10.49</v>
      </c>
      <c r="AO7" s="84">
        <v>9.92</v>
      </c>
      <c r="AP7" s="84">
        <v>12.29</v>
      </c>
      <c r="AQ7" s="84">
        <v>8.77</v>
      </c>
      <c r="AR7" s="84">
        <v>8.81</v>
      </c>
      <c r="AS7" s="84">
        <v>8.81</v>
      </c>
      <c r="AT7" s="84">
        <v>727.84</v>
      </c>
      <c r="AU7" s="84">
        <v>503.31</v>
      </c>
      <c r="AV7" s="84">
        <v>450.38</v>
      </c>
      <c r="AW7" s="84">
        <v>501.38</v>
      </c>
      <c r="AX7" s="84">
        <v>425.16</v>
      </c>
      <c r="AY7" s="84">
        <v>258.49</v>
      </c>
      <c r="AZ7" s="84">
        <v>271.10000000000002</v>
      </c>
      <c r="BA7" s="84">
        <v>284.45</v>
      </c>
      <c r="BB7" s="84">
        <v>309.23</v>
      </c>
      <c r="BC7" s="84">
        <v>313.43</v>
      </c>
      <c r="BD7" s="84">
        <v>313.43</v>
      </c>
      <c r="BE7" s="84">
        <v>236.69</v>
      </c>
      <c r="BF7" s="84">
        <v>224.24</v>
      </c>
      <c r="BG7" s="84">
        <v>215.78</v>
      </c>
      <c r="BH7" s="84">
        <v>204.7</v>
      </c>
      <c r="BI7" s="84">
        <v>192.2</v>
      </c>
      <c r="BJ7" s="84">
        <v>290.31</v>
      </c>
      <c r="BK7" s="84">
        <v>272.95999999999998</v>
      </c>
      <c r="BL7" s="84">
        <v>260.95999999999998</v>
      </c>
      <c r="BM7" s="84">
        <v>240.07</v>
      </c>
      <c r="BN7" s="84">
        <v>224.81</v>
      </c>
      <c r="BO7" s="84">
        <v>224.81</v>
      </c>
      <c r="BP7" s="84">
        <v>121.46</v>
      </c>
      <c r="BQ7" s="84">
        <v>121.82</v>
      </c>
      <c r="BR7" s="84">
        <v>118.46</v>
      </c>
      <c r="BS7" s="84">
        <v>118.75</v>
      </c>
      <c r="BT7" s="84">
        <v>108.48</v>
      </c>
      <c r="BU7" s="84">
        <v>112.83</v>
      </c>
      <c r="BV7" s="84">
        <v>112.84</v>
      </c>
      <c r="BW7" s="84">
        <v>110.77</v>
      </c>
      <c r="BX7" s="84">
        <v>112.35</v>
      </c>
      <c r="BY7" s="84">
        <v>106.47</v>
      </c>
      <c r="BZ7" s="84">
        <v>106.47</v>
      </c>
      <c r="CA7" s="84">
        <v>62.36</v>
      </c>
      <c r="CB7" s="84">
        <v>63.58</v>
      </c>
      <c r="CC7" s="84">
        <v>64.37</v>
      </c>
      <c r="CD7" s="84">
        <v>64.14</v>
      </c>
      <c r="CE7" s="84">
        <v>71.37</v>
      </c>
      <c r="CF7" s="84">
        <v>73.86</v>
      </c>
      <c r="CG7" s="84">
        <v>73.849999999999994</v>
      </c>
      <c r="CH7" s="84">
        <v>73.180000000000007</v>
      </c>
      <c r="CI7" s="84">
        <v>73.05</v>
      </c>
      <c r="CJ7" s="84">
        <v>77.53</v>
      </c>
      <c r="CK7" s="84">
        <v>77.53</v>
      </c>
      <c r="CL7" s="84">
        <v>51.93</v>
      </c>
      <c r="CM7" s="84">
        <v>50.43</v>
      </c>
      <c r="CN7" s="84">
        <v>51.13</v>
      </c>
      <c r="CO7" s="84">
        <v>51.09</v>
      </c>
      <c r="CP7" s="84">
        <v>49.73</v>
      </c>
      <c r="CQ7" s="84">
        <v>61.77</v>
      </c>
      <c r="CR7" s="84">
        <v>61.69</v>
      </c>
      <c r="CS7" s="84">
        <v>62.26</v>
      </c>
      <c r="CT7" s="84">
        <v>62.22</v>
      </c>
      <c r="CU7" s="84">
        <v>61.45</v>
      </c>
      <c r="CV7" s="84">
        <v>61.45</v>
      </c>
      <c r="CW7" s="84">
        <v>98.05</v>
      </c>
      <c r="CX7" s="84">
        <v>98.11</v>
      </c>
      <c r="CY7" s="84">
        <v>98.57</v>
      </c>
      <c r="CZ7" s="84">
        <v>98.74</v>
      </c>
      <c r="DA7" s="84">
        <v>99.33</v>
      </c>
      <c r="DB7" s="84">
        <v>100.08</v>
      </c>
      <c r="DC7" s="84">
        <v>100</v>
      </c>
      <c r="DD7" s="84">
        <v>100.16</v>
      </c>
      <c r="DE7" s="84">
        <v>100.28</v>
      </c>
      <c r="DF7" s="84">
        <v>100.29</v>
      </c>
      <c r="DG7" s="84">
        <v>100.29</v>
      </c>
      <c r="DH7" s="84">
        <v>52.06</v>
      </c>
      <c r="DI7" s="84">
        <v>53.19</v>
      </c>
      <c r="DJ7" s="84">
        <v>54.07</v>
      </c>
      <c r="DK7" s="84">
        <v>55.73</v>
      </c>
      <c r="DL7" s="84">
        <v>56.63</v>
      </c>
      <c r="DM7" s="84">
        <v>55.77</v>
      </c>
      <c r="DN7" s="84">
        <v>56.48</v>
      </c>
      <c r="DO7" s="84">
        <v>57.5</v>
      </c>
      <c r="DP7" s="84">
        <v>58.52</v>
      </c>
      <c r="DQ7" s="84">
        <v>59.51</v>
      </c>
      <c r="DR7" s="84">
        <v>59.51</v>
      </c>
      <c r="DS7" s="84">
        <v>36.69</v>
      </c>
      <c r="DT7" s="84">
        <v>36.590000000000003</v>
      </c>
      <c r="DU7" s="84">
        <v>36.159999999999997</v>
      </c>
      <c r="DV7" s="84">
        <v>36.58</v>
      </c>
      <c r="DW7" s="84">
        <v>36.67</v>
      </c>
      <c r="DX7" s="84">
        <v>25.84</v>
      </c>
      <c r="DY7" s="84">
        <v>27.61</v>
      </c>
      <c r="DZ7" s="84">
        <v>30.3</v>
      </c>
      <c r="EA7" s="84">
        <v>31.74</v>
      </c>
      <c r="EB7" s="84">
        <v>32.380000000000003</v>
      </c>
      <c r="EC7" s="84">
        <v>32.380000000000003</v>
      </c>
      <c r="ED7" s="84">
        <v>0.79</v>
      </c>
      <c r="EE7" s="84">
        <v>0.26</v>
      </c>
      <c r="EF7" s="84">
        <v>1.07</v>
      </c>
      <c r="EG7" s="84">
        <v>0.8</v>
      </c>
      <c r="EH7" s="84">
        <v>0.78</v>
      </c>
      <c r="EI7" s="84">
        <v>0.24</v>
      </c>
      <c r="EJ7" s="84">
        <v>0.2</v>
      </c>
      <c r="EK7" s="84">
        <v>0.32</v>
      </c>
      <c r="EL7" s="84">
        <v>0.28000000000000003</v>
      </c>
      <c r="EM7" s="84">
        <v>0.4</v>
      </c>
      <c r="EN7" s="84">
        <v>0.4</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48</v>
      </c>
      <c r="B10" s="75">
        <f>DATEVALUE($B7+12-B11&amp;"/1/"&amp;B12)</f>
        <v>47484</v>
      </c>
      <c r="C10" s="76">
        <f>DATEVALUE($B7+12-C11&amp;"/1/"&amp;C12)</f>
        <v>47849</v>
      </c>
      <c r="D10" s="76">
        <f>DATEVALUE($B7+12-D11&amp;"/1/"&amp;D12)</f>
        <v>48215</v>
      </c>
      <c r="E10" s="76">
        <f>DATEVALUE($B7+12-E11&amp;"/1/"&amp;E12)</f>
        <v>48582</v>
      </c>
      <c r="F10" s="76">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http://schemas.openxmlformats.org/officeDocument/2006/extended-properties" xmlns:vt="http://schemas.openxmlformats.org/officeDocument/2006/docPropsVTypes">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4.0002</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2024-02-05T04:14:50Z</cp:lastPrinted>
  <dcterms:created xsi:type="dcterms:W3CDTF">2023-12-05T00:55:00Z</dcterms:created>
  <dcterms:modified xsi:type="dcterms:W3CDTF">2024-02-07T02:43:45Z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2024-02-07T02:43:45Z</vt:filetime>
  </property>
</Properties>
</file>