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MUdnJW9Q99b8Mgk7kqMHe178x7gRhV7xdSjnmGDgsFfHyvnfy5kZRcDv/pqlB+QXrDWsLAawchEsWCHyrljEOw==" workbookSaltValue="TLACg6gj0uguf/VFUPJSWA==" workbookSpinCount="100000"/>
  <bookViews>
    <workbookView xWindow="0" yWindow="0" windowWidth="15360" windowHeight="7635"/>
  </bookViews>
  <sheets>
    <sheet name="法適用_病院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<sst xmlns="http://schemas.openxmlformats.org/spreadsheetml/2006/main" xmlns:r="http://schemas.openxmlformats.org/officeDocument/2006/relationships" count="181" uniqueCount="181">
  <si>
    <t>法適用区分</t>
    <rPh sb="0" eb="1">
      <t>ホウ</t>
    </rPh>
    <rPh sb="1" eb="3">
      <t>テキヨウ</t>
    </rPh>
    <rPh sb="3" eb="5">
      <t>クブン</t>
    </rPh>
    <phoneticPr fontId="3"/>
  </si>
  <si>
    <t>診療科数</t>
    <rPh sb="0" eb="3">
      <t>シンリョウカ</t>
    </rPh>
    <rPh sb="3" eb="4">
      <t>スウ</t>
    </rPh>
    <phoneticPr fontId="3"/>
  </si>
  <si>
    <t>Ｎ－４年度</t>
    <rPh sb="3" eb="5">
      <t>ネンド</t>
    </rPh>
    <phoneticPr fontId="3"/>
  </si>
  <si>
    <t>平均値(N-1)</t>
  </si>
  <si>
    <t>経営比較分析表（令和4年度決算）</t>
    <rPh sb="8" eb="10">
      <t>レイワ</t>
    </rPh>
    <rPh sb="12" eb="13">
      <t>ド</t>
    </rPh>
    <rPh sb="13" eb="15">
      <t>ケッサン</t>
    </rPh>
    <phoneticPr fontId="3"/>
  </si>
  <si>
    <t>平成16</t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</si>
  <si>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3"/>
  </si>
  <si>
    <t>管理者の情報</t>
    <rPh sb="0" eb="3">
      <t>カンリシャ</t>
    </rPh>
    <rPh sb="4" eb="6">
      <t>ジョウホウ</t>
    </rPh>
    <phoneticPr fontId="3"/>
  </si>
  <si>
    <t>平成4</t>
  </si>
  <si>
    <t>許可病床（結核）</t>
    <rPh sb="0" eb="2">
      <t>キョカ</t>
    </rPh>
    <rPh sb="2" eb="4">
      <t>ビョウショウ</t>
    </rPh>
    <rPh sb="5" eb="7">
      <t>ケッカク</t>
    </rPh>
    <phoneticPr fontId="3"/>
  </si>
  <si>
    <t>平均値</t>
    <rPh sb="0" eb="2">
      <t>ヘイキン</t>
    </rPh>
    <rPh sb="2" eb="3">
      <t>チ</t>
    </rPh>
    <phoneticPr fontId="3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</si>
  <si>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3"/>
  </si>
  <si>
    <t>許可病床（療養）</t>
    <rPh sb="0" eb="2">
      <t>キョカ</t>
    </rPh>
    <rPh sb="2" eb="4">
      <t>ビョウショウ</t>
    </rPh>
    <rPh sb="5" eb="7">
      <t>リョウヨウ</t>
    </rPh>
    <phoneticPr fontId="3"/>
  </si>
  <si>
    <t>Ｎ年度</t>
    <rPh sb="1" eb="3">
      <t>ネンド</t>
    </rPh>
    <phoneticPr fontId="3"/>
  </si>
  <si>
    <t>平成18</t>
  </si>
  <si>
    <t>Ⅱ 分析欄</t>
    <rPh sb="2" eb="4">
      <t>ブンセキ</t>
    </rPh>
    <rPh sb="4" eb="5">
      <t>ラン</t>
    </rPh>
    <phoneticPr fontId="3"/>
  </si>
  <si>
    <t>許可病床（一般）</t>
    <rPh sb="0" eb="2">
      <t>キョカ</t>
    </rPh>
    <rPh sb="2" eb="4">
      <t>ビョウショウ</t>
    </rPh>
    <rPh sb="5" eb="7">
      <t>イッパン</t>
    </rPh>
    <phoneticPr fontId="3"/>
  </si>
  <si>
    <t>当該値(N)</t>
  </si>
  <si>
    <t>病院区分</t>
    <rPh sb="0" eb="2">
      <t>ビョウイン</t>
    </rPh>
    <rPh sb="2" eb="4">
      <t>クブン</t>
    </rPh>
    <phoneticPr fontId="3"/>
  </si>
  <si>
    <t>平成9</t>
  </si>
  <si>
    <t>平成8</t>
  </si>
  <si>
    <t>地方独立行政法人化</t>
    <rPh sb="0" eb="9">
      <t>チホウドクリツギョウセイホウジンカ</t>
    </rPh>
    <phoneticPr fontId="3"/>
  </si>
  <si>
    <t>類似区分</t>
    <rPh sb="0" eb="2">
      <t>ルイジ</t>
    </rPh>
    <rPh sb="2" eb="4">
      <t>クブン</t>
    </rPh>
    <phoneticPr fontId="3"/>
  </si>
  <si>
    <t>平成12</t>
  </si>
  <si>
    <t>大項目</t>
    <rPh sb="0" eb="3">
      <t>ダイコウモク</t>
    </rPh>
    <phoneticPr fontId="3"/>
  </si>
  <si>
    <t>グラフ凡例</t>
    <rPh sb="3" eb="5">
      <t>ハンレイ</t>
    </rPh>
    <phoneticPr fontId="3"/>
  </si>
  <si>
    <t>■</t>
  </si>
  <si>
    <t>指定管理者制度導入</t>
    <rPh sb="0" eb="7">
      <t>シテイカンリシャセイド</t>
    </rPh>
    <rPh sb="7" eb="9">
      <t>ドウニュウ</t>
    </rPh>
    <phoneticPr fontId="3"/>
  </si>
  <si>
    <t>平成7</t>
  </si>
  <si>
    <t>②医業収支比率(％)</t>
  </si>
  <si>
    <t>令和4年度全国平均</t>
    <rPh sb="0" eb="2">
      <t>レイワ</t>
    </rPh>
    <rPh sb="3" eb="5">
      <t>ネンド</t>
    </rPh>
    <phoneticPr fontId="3"/>
  </si>
  <si>
    <t>当該病院値（当該値）</t>
    <rPh sb="2" eb="4">
      <t>ビョウイン</t>
    </rPh>
    <phoneticPr fontId="3"/>
  </si>
  <si>
    <t>－</t>
  </si>
  <si>
    <t>経営形態</t>
    <rPh sb="0" eb="2">
      <t>ケイエイ</t>
    </rPh>
    <rPh sb="2" eb="4">
      <t>ケイタイ</t>
    </rPh>
    <phoneticPr fontId="3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</si>
  <si>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3"/>
  </si>
  <si>
    <t>看護配置</t>
    <rPh sb="0" eb="2">
      <t>カンゴ</t>
    </rPh>
    <rPh sb="2" eb="4">
      <t>ハイチ</t>
    </rPh>
    <phoneticPr fontId="3"/>
  </si>
  <si>
    <t>DPC対象病院</t>
    <rPh sb="3" eb="5">
      <t>タイショウ</t>
    </rPh>
    <rPh sb="5" eb="7">
      <t>ビョウイン</t>
    </rPh>
    <phoneticPr fontId="3"/>
  </si>
  <si>
    <t>特殊診療機能　※１</t>
    <rPh sb="0" eb="2">
      <t>トクシュ</t>
    </rPh>
    <rPh sb="2" eb="4">
      <t>シンリョウ</t>
    </rPh>
    <rPh sb="4" eb="6">
      <t>キノウ</t>
    </rPh>
    <phoneticPr fontId="3"/>
  </si>
  <si>
    <t>指定病院の状況　※２</t>
    <rPh sb="0" eb="2">
      <t>シテイ</t>
    </rPh>
    <rPh sb="2" eb="4">
      <t>ビョウイン</t>
    </rPh>
    <rPh sb="5" eb="7">
      <t>ジョウキョウ</t>
    </rPh>
    <phoneticPr fontId="3"/>
  </si>
  <si>
    <t>平成5</t>
  </si>
  <si>
    <t>（従来の再編・ネットワーク化を含む）</t>
  </si>
  <si>
    <t>【】</t>
  </si>
  <si>
    <t>人口（人）</t>
    <rPh sb="0" eb="2">
      <t>ジンコウ</t>
    </rPh>
    <rPh sb="3" eb="4">
      <t>ニン</t>
    </rPh>
    <phoneticPr fontId="3"/>
  </si>
  <si>
    <t>許可病床（精神）</t>
    <rPh sb="0" eb="2">
      <t>キョカ</t>
    </rPh>
    <rPh sb="2" eb="4">
      <t>ビョウショウ</t>
    </rPh>
    <rPh sb="5" eb="7">
      <t>セイシン</t>
    </rPh>
    <phoneticPr fontId="3"/>
  </si>
  <si>
    <t>年度</t>
    <rPh sb="0" eb="2">
      <t>ネンド</t>
    </rPh>
    <phoneticPr fontId="3"/>
  </si>
  <si>
    <t>許可病床（合計）</t>
    <rPh sb="0" eb="2">
      <t>キョカ</t>
    </rPh>
    <rPh sb="2" eb="4">
      <t>ビョウショウ</t>
    </rPh>
    <rPh sb="5" eb="7">
      <t>ゴウケイ</t>
    </rPh>
    <phoneticPr fontId="3"/>
  </si>
  <si>
    <t>⑦職員給与費対医業収益比率(％)</t>
  </si>
  <si>
    <t>許可病床（感染症）</t>
    <rPh sb="0" eb="2">
      <t>キョカ</t>
    </rPh>
    <rPh sb="2" eb="4">
      <t>ビョウショウ</t>
    </rPh>
    <rPh sb="5" eb="8">
      <t>カンセンショウ</t>
    </rPh>
    <phoneticPr fontId="3"/>
  </si>
  <si>
    <t>⑤</t>
  </si>
  <si>
    <t>類似病院平均値（平均値）</t>
    <rPh sb="2" eb="4">
      <t>ビョウイン</t>
    </rPh>
    <phoneticPr fontId="3"/>
  </si>
  <si>
    <t>全国平均</t>
    <rPh sb="0" eb="2">
      <t>ゼンコク</t>
    </rPh>
    <rPh sb="2" eb="4">
      <t>ヘイキン</t>
    </rPh>
    <phoneticPr fontId="3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</si>
  <si>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3"/>
  </si>
  <si>
    <t>当該値(N-1)</t>
  </si>
  <si>
    <t>建物面積（㎡）</t>
    <rPh sb="0" eb="2">
      <t>タテモノ</t>
    </rPh>
    <rPh sb="2" eb="4">
      <t>メンセキ</t>
    </rPh>
    <phoneticPr fontId="3"/>
  </si>
  <si>
    <t>一般病院</t>
  </si>
  <si>
    <t>②</t>
  </si>
  <si>
    <t>不採算地区病院</t>
    <rPh sb="0" eb="3">
      <t>フサイサン</t>
    </rPh>
    <rPh sb="3" eb="5">
      <t>チク</t>
    </rPh>
    <rPh sb="5" eb="7">
      <t>ビョウイン</t>
    </rPh>
    <phoneticPr fontId="3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</si>
  <si>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3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</si>
  <si>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3"/>
  </si>
  <si>
    <t>※１　ド…人間ドック　透…人工透析　Ｉ…ＩＣＵ・ＣＣＵ 未…ＮＩＣＵ・未熟児室　訓…運動機能訓練室　ガ…ガン（放射線）診療</t>
  </si>
  <si>
    <t>平成14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</si>
  <si>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</si>
  <si>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1. 経営の健全性・効率性</t>
  </si>
  <si>
    <t>看護配置</t>
  </si>
  <si>
    <t>機能分化・連携強化</t>
  </si>
  <si>
    <t>平成6</t>
  </si>
  <si>
    <t>静岡県</t>
  </si>
  <si>
    <t>平成24</t>
  </si>
  <si>
    <t>-</t>
  </si>
  <si>
    <t>Ⅰ 地域において担っている役割</t>
    <rPh sb="2" eb="4">
      <t>チイキ</t>
    </rPh>
    <rPh sb="8" eb="9">
      <t>ニナ</t>
    </rPh>
    <rPh sb="13" eb="15">
      <t>ヤクワリ</t>
    </rPh>
    <phoneticPr fontId="3"/>
  </si>
  <si>
    <t>平成元</t>
  </si>
  <si>
    <t>令和5</t>
  </si>
  <si>
    <t>平成2</t>
  </si>
  <si>
    <t>平成3</t>
  </si>
  <si>
    <t>平成10</t>
  </si>
  <si>
    <t>平成11</t>
  </si>
  <si>
    <t>平成13</t>
  </si>
  <si>
    <t>当該値</t>
    <rPh sb="0" eb="2">
      <t>トウガイ</t>
    </rPh>
    <rPh sb="2" eb="3">
      <t>チ</t>
    </rPh>
    <phoneticPr fontId="3"/>
  </si>
  <si>
    <t>平成15</t>
  </si>
  <si>
    <t>平成17</t>
  </si>
  <si>
    <t>経営形態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</si>
  <si>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3"/>
  </si>
  <si>
    <t>平成19</t>
  </si>
  <si>
    <t>平成20</t>
  </si>
  <si>
    <t>平成21</t>
  </si>
  <si>
    <t>平成22</t>
  </si>
  <si>
    <t>当該値(N-2)</t>
  </si>
  <si>
    <t>平成23</t>
  </si>
  <si>
    <t>平成25</t>
  </si>
  <si>
    <t>平成26</t>
  </si>
  <si>
    <t>平成27</t>
  </si>
  <si>
    <t>平成28</t>
  </si>
  <si>
    <t>平成29</t>
  </si>
  <si>
    <t>④</t>
  </si>
  <si>
    <t>平成30</t>
  </si>
  <si>
    <t>項番</t>
    <rPh sb="0" eb="2">
      <t>コウバン</t>
    </rPh>
    <phoneticPr fontId="3"/>
  </si>
  <si>
    <t>平成31</t>
  </si>
  <si>
    <t>令和元</t>
  </si>
  <si>
    <t>令和2</t>
  </si>
  <si>
    <t>2. 老朽化の状況について</t>
  </si>
  <si>
    <t>2. 老朽化の状況</t>
  </si>
  <si>
    <t>令和3</t>
  </si>
  <si>
    <t>DPC対象病院</t>
  </si>
  <si>
    <t>令和4</t>
  </si>
  <si>
    <t>令和6</t>
  </si>
  <si>
    <t>許可病床（精神）</t>
  </si>
  <si>
    <t>全体総括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</si>
  <si>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3"/>
  </si>
  <si>
    <t>①</t>
  </si>
  <si>
    <t>③</t>
  </si>
  <si>
    <t>⑥</t>
  </si>
  <si>
    <t>⑦</t>
  </si>
  <si>
    <t>⑧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</si>
  <si>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3"/>
  </si>
  <si>
    <t>年度</t>
    <rPh sb="0" eb="2">
      <t>ネンド</t>
    </rPh>
    <phoneticPr fontId="19"/>
  </si>
  <si>
    <t>業務コード</t>
    <rPh sb="0" eb="2">
      <t>ギョウム</t>
    </rPh>
    <phoneticPr fontId="19"/>
  </si>
  <si>
    <t>団体コード</t>
    <rPh sb="0" eb="2">
      <t>ダンタイ</t>
    </rPh>
    <phoneticPr fontId="19"/>
  </si>
  <si>
    <t>業種コード</t>
    <rPh sb="0" eb="2">
      <t>ギョウシュ</t>
    </rPh>
    <phoneticPr fontId="19"/>
  </si>
  <si>
    <t>事業コード</t>
    <rPh sb="0" eb="2">
      <t>ジギョウ</t>
    </rPh>
    <phoneticPr fontId="19"/>
  </si>
  <si>
    <t>施設コード</t>
    <rPh sb="0" eb="2">
      <t>シセツ</t>
    </rPh>
    <phoneticPr fontId="19"/>
  </si>
  <si>
    <t>基本情報</t>
    <rPh sb="0" eb="2">
      <t>キホン</t>
    </rPh>
    <rPh sb="2" eb="4">
      <t>ジョウホウ</t>
    </rPh>
    <phoneticPr fontId="3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</si>
  <si>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3"/>
  </si>
  <si>
    <t>中項目</t>
    <rPh sb="0" eb="1">
      <t>チュウ</t>
    </rPh>
    <rPh sb="1" eb="3">
      <t>コウモク</t>
    </rPh>
    <phoneticPr fontId="3"/>
  </si>
  <si>
    <t>①経常収支比率(％)</t>
    <rPh sb="1" eb="3">
      <t>ケイジョウ</t>
    </rPh>
    <rPh sb="3" eb="5">
      <t>シュウシ</t>
    </rPh>
    <rPh sb="5" eb="7">
      <t>ヒリツ</t>
    </rPh>
    <phoneticPr fontId="3"/>
  </si>
  <si>
    <t>③修正医業収支比率(％)</t>
  </si>
  <si>
    <t>平均値(N-3)</t>
  </si>
  <si>
    <t>④病床利用率(％)</t>
  </si>
  <si>
    <t>平均値(N)</t>
  </si>
  <si>
    <t>⑤入院患者１人１日当たり収益(円)</t>
  </si>
  <si>
    <t>⑥外来患者１人１日当たり収益(円)</t>
  </si>
  <si>
    <t>⑧材料費対医業収益比率(％)</t>
  </si>
  <si>
    <t>⑨累積欠損金比率(％)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</si>
  <si>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</si>
  <si>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</si>
  <si>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</si>
  <si>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3"/>
  </si>
  <si>
    <t>都道府県名称</t>
    <rPh sb="0" eb="4">
      <t>トドウフケン</t>
    </rPh>
    <phoneticPr fontId="3"/>
  </si>
  <si>
    <t>団体名称</t>
    <rPh sb="0" eb="3">
      <t>ダンタイメイ</t>
    </rPh>
    <phoneticPr fontId="3"/>
  </si>
  <si>
    <t>施設名称</t>
  </si>
  <si>
    <t>類似区分</t>
  </si>
  <si>
    <t>診療科数</t>
  </si>
  <si>
    <t>特殊診療機能</t>
  </si>
  <si>
    <t>指定病院の状況</t>
  </si>
  <si>
    <t>人口（人）</t>
  </si>
  <si>
    <t>建物面積（㎡）</t>
  </si>
  <si>
    <t>不採算地区病院</t>
  </si>
  <si>
    <t>不採算地区中核病院</t>
  </si>
  <si>
    <t>グラフ参照用</t>
    <rPh sb="3" eb="6">
      <t>サンショウヨウ</t>
    </rPh>
    <phoneticPr fontId="3"/>
  </si>
  <si>
    <t>許可病床（一般）</t>
  </si>
  <si>
    <t>許可病床（療養）</t>
  </si>
  <si>
    <t>許可病床（結核）</t>
  </si>
  <si>
    <t>許可病床（感染症）</t>
  </si>
  <si>
    <t>許可病床（合計）</t>
  </si>
  <si>
    <t>最大使用病床（一般）</t>
  </si>
  <si>
    <t>最大使用病床（療養）</t>
  </si>
  <si>
    <t>最大使用病床（一般＋療養）</t>
  </si>
  <si>
    <t>当該値(N-4)</t>
  </si>
  <si>
    <t>当該値(N-3)</t>
  </si>
  <si>
    <t>平均値(N-4)</t>
  </si>
  <si>
    <t>平均値(N-2)</t>
  </si>
  <si>
    <t>全国平均</t>
  </si>
  <si>
    <t>表参照用</t>
    <rPh sb="0" eb="1">
      <t>ヒョウ</t>
    </rPh>
    <rPh sb="1" eb="4">
      <t>サンショウヨウ</t>
    </rPh>
    <phoneticPr fontId="3"/>
  </si>
  <si>
    <t>地方独立行政法人静岡県立病院機構</t>
  </si>
  <si>
    <t>静岡県立こども病院</t>
  </si>
  <si>
    <t>地方独立行政法人</t>
  </si>
  <si>
    <t>病院事業</t>
  </si>
  <si>
    <t>200床以上～300床未満</t>
  </si>
  <si>
    <t>非設置</t>
  </si>
  <si>
    <t>直営</t>
  </si>
  <si>
    <t>対象</t>
  </si>
  <si>
    <t>透 I 未 訓 ガ</t>
  </si>
  <si>
    <t>救 臨 地 輪</t>
  </si>
  <si>
    <t>非該当</t>
  </si>
  <si>
    <t>７：１</t>
  </si>
  <si>
    <t>Ｎ－３年度</t>
    <rPh sb="3" eb="5">
      <t>ネンド</t>
    </rPh>
    <phoneticPr fontId="3"/>
  </si>
  <si>
    <t>Ｎ－２年度</t>
    <rPh sb="3" eb="5">
      <t>ネンド</t>
    </rPh>
    <phoneticPr fontId="3"/>
  </si>
  <si>
    <t>Ｎ－１年度</t>
    <rPh sb="3" eb="5">
      <t>ネンド</t>
    </rPh>
    <phoneticPr fontId="3"/>
  </si>
  <si>
    <t>静岡県立こども病院は、県内小児医療の中核病院として、高度・専門医療や救急・急性期医療を提供している。</t>
  </si>
  <si>
    <t>・他の医療機関では対応困難な高度・専門医療等を提供していることから、１床当たり有形固定資産の値は平均以上となっている。高額な機器の購入については、減価償却費や償還等を考慮し、十分に検討した上で整備する必要がある。</t>
    <rPh sb="59" eb="61">
      <t>コウガク</t>
    </rPh>
    <rPh sb="62" eb="64">
      <t>キキ</t>
    </rPh>
    <rPh sb="65" eb="67">
      <t>コウニュウ</t>
    </rPh>
    <rPh sb="73" eb="75">
      <t>ゲンカ</t>
    </rPh>
    <rPh sb="75" eb="78">
      <t>ショウキャクヒ</t>
    </rPh>
    <rPh sb="79" eb="81">
      <t>ショウカン</t>
    </rPh>
    <rPh sb="81" eb="82">
      <t>トウ</t>
    </rPh>
    <rPh sb="83" eb="85">
      <t>コウリョ</t>
    </rPh>
    <rPh sb="87" eb="89">
      <t>ジュウブン</t>
    </rPh>
    <rPh sb="90" eb="92">
      <t>ケントウ</t>
    </rPh>
    <rPh sb="94" eb="95">
      <t>ウエ</t>
    </rPh>
    <rPh sb="96" eb="98">
      <t>セイビ</t>
    </rPh>
    <rPh sb="100" eb="102">
      <t>ヒツヨウ</t>
    </rPh>
    <phoneticPr fontId="3"/>
  </si>
  <si>
    <r>
      <t>・</t>
    </r>
    <r>
      <rPr>
        <sz val="11"/>
        <color auto="1"/>
        <rFont val="ＭＳ ゴシック"/>
      </rPr>
      <t>前年度に比べ入院患者数の増加により医業収益が増加し、新型コロナウイルス感染症関連の補助金の交付等により、経常収支比率は100％以上を維持している。
・平均在院日数の短縮により、入院患者１人１日当たり収益は前年度を上回った。
・薬品・診療材料の適正な調達と在庫管理、未収金の回収率改善等、コスト削減にも努めており、効率的な運営が行われている。</t>
    </r>
    <rPh sb="7" eb="9">
      <t>ニュウイン</t>
    </rPh>
    <rPh sb="9" eb="12">
      <t>カンジャスウ</t>
    </rPh>
    <rPh sb="13" eb="15">
      <t>ゾウカ</t>
    </rPh>
    <rPh sb="23" eb="25">
      <t>ゾウカ</t>
    </rPh>
    <rPh sb="27" eb="29">
      <t>シンガタ</t>
    </rPh>
    <rPh sb="36" eb="39">
      <t>カンセンショウ</t>
    </rPh>
    <rPh sb="39" eb="41">
      <t>カンレン</t>
    </rPh>
    <rPh sb="42" eb="45">
      <t>ホジョキン</t>
    </rPh>
    <rPh sb="46" eb="48">
      <t>コウフ</t>
    </rPh>
    <rPh sb="48" eb="49">
      <t>トウ</t>
    </rPh>
    <rPh sb="77" eb="79">
      <t>ヘイキン</t>
    </rPh>
    <rPh sb="79" eb="81">
      <t>ザイイン</t>
    </rPh>
    <rPh sb="81" eb="83">
      <t>ニッスウ</t>
    </rPh>
    <rPh sb="84" eb="86">
      <t>タンシュク</t>
    </rPh>
    <rPh sb="108" eb="109">
      <t>ウエ</t>
    </rPh>
    <phoneticPr fontId="3"/>
  </si>
  <si>
    <r>
      <t>・医療面では、県立病院としての使命を引き続き担い、医療の質の更なる向上とそのための体制づくりに努めた。
・経営面においては、中期目標で示した「５年間累計の経常収支比率100％以上」に向け、第３期中期目標期間の第</t>
    </r>
    <r>
      <rPr>
        <sz val="11"/>
        <color auto="1"/>
        <rFont val="ＭＳ ゴシック"/>
      </rPr>
      <t>４事業年度である令和４年度は経常収支100％以上を継続して達成した。</t>
    </r>
    <rPh sb="30" eb="31">
      <t>サラ</t>
    </rPh>
    <rPh sb="92" eb="93">
      <t>ム</t>
    </rPh>
    <rPh sb="95" eb="96">
      <t>ダイ</t>
    </rPh>
    <rPh sb="97" eb="98">
      <t>キ</t>
    </rPh>
    <rPh sb="98" eb="100">
      <t>チュウキ</t>
    </rPh>
    <rPh sb="105" eb="106">
      <t>ダイ</t>
    </rPh>
    <rPh sb="107" eb="109">
      <t>ジギョウ</t>
    </rPh>
    <rPh sb="109" eb="111">
      <t>ネンド</t>
    </rPh>
    <rPh sb="114" eb="115">
      <t>レイ</t>
    </rPh>
    <rPh sb="115" eb="116">
      <t>ワ</t>
    </rPh>
    <rPh sb="117" eb="118">
      <t>トシ</t>
    </rPh>
    <rPh sb="118" eb="119">
      <t>ド</t>
    </rPh>
    <rPh sb="131" eb="133">
      <t>ケイゾク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</si>
</sst>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3"/>
    </font>
    <font>
      <sz val="12"/>
      <color auto="1"/>
      <name val="ＭＳ 明朝"/>
      <family val="1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Ｐゴシック"/>
      <family val="2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6"/>
      <color theme="1"/>
      <name val="ＭＳ ゴシック"/>
      <family val="3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20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176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9" fillId="0" borderId="0" xfId="0" applyFont="1" applyProtection="1">
      <alignment vertical="center"/>
      <protection hidden="1"/>
    </xf>
    <xf numFmtId="0" fontId="4" fillId="2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176" fontId="5" fillId="0" borderId="8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77" fontId="11" fillId="0" borderId="10" xfId="0" applyNumberFormat="1" applyFont="1" applyBorder="1" applyAlignment="1" applyProtection="1">
      <alignment horizontal="center" vertical="center" shrinkToFit="1"/>
      <protection hidden="1"/>
    </xf>
    <xf numFmtId="178" fontId="11" fillId="0" borderId="10" xfId="0" applyNumberFormat="1" applyFont="1" applyBorder="1" applyAlignment="1" applyProtection="1">
      <alignment horizontal="center" vertical="center" shrinkToFit="1"/>
      <protection hidden="1"/>
    </xf>
    <xf numFmtId="179" fontId="11" fillId="0" borderId="10" xfId="0" applyNumberFormat="1" applyFont="1" applyBorder="1" applyAlignment="1" applyProtection="1">
      <alignment horizontal="center" vertical="center" shrinkToFit="1"/>
      <protection hidden="1"/>
    </xf>
    <xf numFmtId="177" fontId="11" fillId="0" borderId="11" xfId="0" applyNumberFormat="1" applyFont="1" applyBorder="1" applyAlignment="1" applyProtection="1">
      <alignment horizontal="center" vertical="center" shrinkToFit="1"/>
      <protection hidden="1"/>
    </xf>
    <xf numFmtId="178" fontId="11" fillId="0" borderId="11" xfId="0" applyNumberFormat="1" applyFont="1" applyBorder="1" applyAlignment="1" applyProtection="1">
      <alignment horizontal="center" vertical="center" shrinkToFit="1"/>
      <protection hidden="1"/>
    </xf>
    <xf numFmtId="179" fontId="11" fillId="0" borderId="11" xfId="0" applyNumberFormat="1" applyFont="1" applyBorder="1" applyAlignment="1" applyProtection="1">
      <alignment horizontal="center" vertical="center" shrinkToFit="1"/>
      <protection hidden="1"/>
    </xf>
    <xf numFmtId="0" fontId="11" fillId="0" borderId="0" xfId="0" applyFont="1">
      <alignment vertical="center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176" fontId="5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0" xfId="0" applyNumberFormat="1" applyFont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7" fontId="11" fillId="0" borderId="5" xfId="0" applyNumberFormat="1" applyFont="1" applyBorder="1" applyAlignment="1" applyProtection="1">
      <alignment vertical="center" shrinkToFit="1"/>
      <protection hidden="1"/>
    </xf>
    <xf numFmtId="178" fontId="11" fillId="0" borderId="5" xfId="0" applyNumberFormat="1" applyFont="1" applyBorder="1" applyAlignment="1" applyProtection="1">
      <alignment vertical="center" shrinkToFit="1"/>
      <protection hidden="1"/>
    </xf>
    <xf numFmtId="0" fontId="4" fillId="0" borderId="5" xfId="0" applyFont="1" applyBorder="1">
      <alignment vertical="center"/>
    </xf>
    <xf numFmtId="0" fontId="12" fillId="0" borderId="0" xfId="0" applyFont="1">
      <alignment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179" fontId="11" fillId="0" borderId="0" xfId="0" applyNumberFormat="1" applyFont="1" applyAlignment="1" applyProtection="1">
      <alignment vertical="center" shrinkToFit="1"/>
      <protection hidden="1"/>
    </xf>
    <xf numFmtId="38" fontId="8" fillId="0" borderId="0" xfId="3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left" shrinkToFit="1"/>
    </xf>
    <xf numFmtId="0" fontId="10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4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left" shrinkToFi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 shrinkToFit="1"/>
      <protection locked="0"/>
    </xf>
    <xf numFmtId="0" fontId="18" fillId="0" borderId="6" xfId="0" applyFont="1" applyBorder="1" applyAlignment="1" applyProtection="1">
      <alignment horizontal="left" vertical="top" wrapText="1" shrinkToFi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7" xfId="2" applyFont="1" applyBorder="1" applyAlignment="1" applyProtection="1">
      <alignment horizontal="center" vertical="center" shrinkToFit="1"/>
      <protection locked="0"/>
    </xf>
    <xf numFmtId="0" fontId="16" fillId="0" borderId="2" xfId="2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 shrinkToFit="1"/>
      <protection locked="0"/>
    </xf>
    <xf numFmtId="0" fontId="18" fillId="0" borderId="2" xfId="0" applyFont="1" applyBorder="1" applyAlignment="1" applyProtection="1">
      <alignment horizontal="left" vertical="top" wrapText="1" shrinkToFit="1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6" fillId="0" borderId="7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6" fillId="0" borderId="14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 shrinkToFit="1"/>
      <protection locked="0"/>
    </xf>
    <xf numFmtId="0" fontId="18" fillId="0" borderId="15" xfId="0" applyFont="1" applyBorder="1" applyAlignment="1" applyProtection="1">
      <alignment horizontal="left" vertical="top" wrapText="1" shrinkToFit="1"/>
      <protection locked="0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7" fontId="0" fillId="0" borderId="16" xfId="0" applyNumberFormat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3" borderId="7" xfId="0" applyFill="1" applyBorder="1">
      <alignment vertical="center"/>
    </xf>
    <xf numFmtId="0" fontId="0" fillId="3" borderId="2" xfId="0" applyFill="1" applyBorder="1">
      <alignment vertical="center"/>
    </xf>
    <xf numFmtId="0" fontId="0" fillId="5" borderId="8" xfId="0" applyFill="1" applyBorder="1" applyAlignment="1">
      <alignment horizontal="left" vertical="center" shrinkToFit="1"/>
    </xf>
    <xf numFmtId="0" fontId="0" fillId="5" borderId="13" xfId="0" applyFill="1" applyBorder="1" applyAlignment="1">
      <alignment horizontal="left" vertical="center" shrinkToFit="1"/>
    </xf>
    <xf numFmtId="180" fontId="0" fillId="0" borderId="0" xfId="0" applyNumberFormat="1">
      <alignment vertical="center"/>
    </xf>
    <xf numFmtId="176" fontId="0" fillId="5" borderId="16" xfId="0" applyNumberFormat="1" applyFill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3" applyNumberFormat="1" applyFont="1" applyBorder="1" applyAlignment="1">
      <alignment vertical="center" shrinkToFit="1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79" fontId="0" fillId="0" borderId="16" xfId="3" applyNumberFormat="1" applyFont="1" applyBorder="1" applyAlignment="1">
      <alignment vertical="center" shrinkToFit="1"/>
    </xf>
    <xf numFmtId="181" fontId="0" fillId="0" borderId="0" xfId="3" applyNumberFormat="1" applyFont="1" applyFill="1" applyBorder="1" applyAlignment="1">
      <alignment vertical="center" shrinkToFit="1"/>
    </xf>
    <xf numFmtId="179" fontId="0" fillId="5" borderId="16" xfId="1" applyNumberFormat="1" applyFont="1" applyFill="1" applyBorder="1" applyAlignment="1">
      <alignment vertical="center" shrinkToFit="1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>
      <alignment vertical="center"/>
    </xf>
  </cellXfs>
  <cellStyles count="4">
    <cellStyle name="桁区切り 2" xfId="1"/>
    <cellStyle name="標準" xfId="0" builtinId="0"/>
    <cellStyle name="標準 2 3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_rels/chart12.xml.rels><?xml version="1.0" encoding="UTF-8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839963118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74</c:v>
                </c:pt>
                <c:pt idx="1">
                  <c:v>74.2</c:v>
                </c:pt>
                <c:pt idx="2">
                  <c:v>64.5</c:v>
                </c:pt>
                <c:pt idx="3">
                  <c:v>74.900000000000006</c:v>
                </c:pt>
                <c:pt idx="4">
                  <c:v>66.599999999999994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72.900000000000006</c:v>
                </c:pt>
                <c:pt idx="2">
                  <c:v>64.5</c:v>
                </c:pt>
                <c:pt idx="3">
                  <c:v>63.8</c:v>
                </c:pt>
                <c:pt idx="4">
                  <c:v>63.4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733561747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75.5</c:v>
                </c:pt>
                <c:pt idx="1">
                  <c:v>75.3</c:v>
                </c:pt>
                <c:pt idx="2">
                  <c:v>70.8</c:v>
                </c:pt>
                <c:pt idx="3">
                  <c:v>70.900000000000006</c:v>
                </c:pt>
                <c:pt idx="4">
                  <c:v>71.3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83</c:v>
                </c:pt>
                <c:pt idx="2">
                  <c:v>77.599999999999994</c:v>
                </c:pt>
                <c:pt idx="3">
                  <c:v>79.2</c:v>
                </c:pt>
                <c:pt idx="4">
                  <c:v>78.400000000000006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5490174506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78.599999999999994</c:v>
                </c:pt>
                <c:pt idx="1">
                  <c:v>80.099999999999994</c:v>
                </c:pt>
                <c:pt idx="2">
                  <c:v>75.599999999999994</c:v>
                </c:pt>
                <c:pt idx="3">
                  <c:v>75.5</c:v>
                </c:pt>
                <c:pt idx="4">
                  <c:v>75.8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80.7</c:v>
                </c:pt>
                <c:pt idx="3">
                  <c:v>82.3</c:v>
                </c:pt>
                <c:pt idx="4">
                  <c:v>81.5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6479429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103.6</c:v>
                </c:pt>
                <c:pt idx="1">
                  <c:v>101.4</c:v>
                </c:pt>
                <c:pt idx="2">
                  <c:v>102.3</c:v>
                </c:pt>
                <c:pt idx="3">
                  <c:v>102.9</c:v>
                </c:pt>
                <c:pt idx="4">
                  <c:v>100.6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96.9</c:v>
                </c:pt>
                <c:pt idx="2">
                  <c:v>101.8</c:v>
                </c:pt>
                <c:pt idx="3">
                  <c:v>106.2</c:v>
                </c:pt>
                <c:pt idx="4">
                  <c:v>103.5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6997782334862219"/>
          <c:y val="4.3326373340712605e-00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40.200000000000003</c:v>
                </c:pt>
                <c:pt idx="1">
                  <c:v>43.7</c:v>
                </c:pt>
                <c:pt idx="2">
                  <c:v>44.3</c:v>
                </c:pt>
                <c:pt idx="3">
                  <c:v>45.3</c:v>
                </c:pt>
                <c:pt idx="4">
                  <c:v>47.6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50.8</c:v>
                </c:pt>
                <c:pt idx="2">
                  <c:v>51.4</c:v>
                </c:pt>
                <c:pt idx="3">
                  <c:v>51.9</c:v>
                </c:pt>
                <c:pt idx="4">
                  <c:v>53.8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9932994902583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73.3</c:v>
                </c:pt>
                <c:pt idx="2">
                  <c:v>71.099999999999994</c:v>
                </c:pt>
                <c:pt idx="3">
                  <c:v>68.900000000000006</c:v>
                </c:pt>
                <c:pt idx="4">
                  <c:v>66.8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データ!$ET$6:$EX$6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72.599999999999994</c:v>
                </c:pt>
                <c:pt idx="2">
                  <c:v>71.900000000000006</c:v>
                </c:pt>
                <c:pt idx="3">
                  <c:v>71.2</c:v>
                </c:pt>
                <c:pt idx="4">
                  <c:v>71.8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122992859425504"/>
          <c:y val="4.3963673869839752e-00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68003100</c:v>
                </c:pt>
                <c:pt idx="1">
                  <c:v>68669054</c:v>
                </c:pt>
                <c:pt idx="2">
                  <c:v>74245534</c:v>
                </c:pt>
                <c:pt idx="3">
                  <c:v>75204262</c:v>
                </c:pt>
                <c:pt idx="4">
                  <c:v>77440803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データ!$FE$6:$FI$6</c:f>
              <c:numCache>
                <c:formatCode>#,##0;"△"#,##0</c:formatCode>
                <c:ptCount val="5"/>
                <c:pt idx="0">
                  <c:v>43785070</c:v>
                </c:pt>
                <c:pt idx="1">
                  <c:v>44436827</c:v>
                </c:pt>
                <c:pt idx="2">
                  <c:v>45896030</c:v>
                </c:pt>
                <c:pt idx="3">
                  <c:v>47415042</c:v>
                </c:pt>
                <c:pt idx="4">
                  <c:v>47985814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47362492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16.899999999999999</c:v>
                </c:pt>
                <c:pt idx="2">
                  <c:v>16.600000000000001</c:v>
                </c:pt>
                <c:pt idx="3">
                  <c:v>16.899999999999999</c:v>
                </c:pt>
                <c:pt idx="4">
                  <c:v>17.600000000000001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20.5</c:v>
                </c:pt>
                <c:pt idx="2">
                  <c:v>20.2</c:v>
                </c:pt>
                <c:pt idx="3">
                  <c:v>20.2</c:v>
                </c:pt>
                <c:pt idx="4">
                  <c:v>21.1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855842121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48.2</c:v>
                </c:pt>
                <c:pt idx="2">
                  <c:v>48.2</c:v>
                </c:pt>
                <c:pt idx="3">
                  <c:v>47.4</c:v>
                </c:pt>
                <c:pt idx="4">
                  <c:v>48.1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59.9</c:v>
                </c:pt>
                <c:pt idx="2">
                  <c:v>63.4</c:v>
                </c:pt>
                <c:pt idx="3">
                  <c:v>61.3</c:v>
                </c:pt>
                <c:pt idx="4">
                  <c:v>61.4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39481142701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14038</c:v>
                </c:pt>
                <c:pt idx="1">
                  <c:v>14130</c:v>
                </c:pt>
                <c:pt idx="2">
                  <c:v>15550</c:v>
                </c:pt>
                <c:pt idx="3">
                  <c:v>15644</c:v>
                </c:pt>
                <c:pt idx="4">
                  <c:v>15956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#,##0;"△"#,##0</c:formatCode>
                <c:ptCount val="5"/>
                <c:pt idx="0">
                  <c:v>12502</c:v>
                </c:pt>
                <c:pt idx="1">
                  <c:v>12970</c:v>
                </c:pt>
                <c:pt idx="2">
                  <c:v>13767</c:v>
                </c:pt>
                <c:pt idx="3">
                  <c:v>14046</c:v>
                </c:pt>
                <c:pt idx="4">
                  <c:v>14550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500411250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96438</c:v>
                </c:pt>
                <c:pt idx="1">
                  <c:v>97718</c:v>
                </c:pt>
                <c:pt idx="2">
                  <c:v>102819</c:v>
                </c:pt>
                <c:pt idx="3">
                  <c:v>99782</c:v>
                </c:pt>
                <c:pt idx="4">
                  <c:v>102602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#,##0;"△"#,##0</c:formatCode>
                <c:ptCount val="5"/>
                <c:pt idx="0">
                  <c:v>47924</c:v>
                </c:pt>
                <c:pt idx="1">
                  <c:v>48807</c:v>
                </c:pt>
                <c:pt idx="2">
                  <c:v>51594</c:v>
                </c:pt>
                <c:pt idx="3">
                  <c:v>53805</c:v>
                </c:pt>
                <c:pt idx="4">
                  <c:v>56563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733561747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#,##0.0;"△"#,##0.0</c:formatCode>
                <c:ptCount val="5"/>
                <c:pt idx="0">
                  <c:v>90.8</c:v>
                </c:pt>
                <c:pt idx="1">
                  <c:v>81.900000000000006</c:v>
                </c:pt>
                <c:pt idx="2">
                  <c:v>91.6</c:v>
                </c:pt>
                <c:pt idx="3">
                  <c:v>100.1</c:v>
                </c:pt>
                <c:pt idx="4">
                  <c:v>94.9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Relationship Id="rId12" Type="http://schemas.openxmlformats.org/officeDocument/2006/relationships/chart" Target="../charts/chart1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280</xdr:col>
      <xdr:colOff>11430</xdr:colOff>
      <xdr:row>18</xdr:row>
      <xdr:rowOff>0</xdr:rowOff>
    </xdr:from>
    <xdr:to xmlns:xdr="http://schemas.openxmlformats.org/drawingml/2006/spreadsheetDrawing"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18</xdr:row>
      <xdr:rowOff>11430</xdr:rowOff>
    </xdr:from>
    <xdr:to xmlns:xdr="http://schemas.openxmlformats.org/drawingml/2006/spreadsheetDrawing"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18</xdr:row>
      <xdr:rowOff>11430</xdr:rowOff>
    </xdr:from>
    <xdr:to xmlns:xdr="http://schemas.openxmlformats.org/drawingml/2006/spreadsheetDrawing"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18</xdr:row>
      <xdr:rowOff>11430</xdr:rowOff>
    </xdr:from>
    <xdr:to xmlns:xdr="http://schemas.openxmlformats.org/drawingml/2006/spreadsheetDrawing"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99</xdr:col>
      <xdr:colOff>0</xdr:colOff>
      <xdr:row>63</xdr:row>
      <xdr:rowOff>170180</xdr:rowOff>
    </xdr:from>
    <xdr:to xmlns:xdr="http://schemas.openxmlformats.org/drawingml/2006/spreadsheetDrawing">
      <xdr:col>186</xdr:col>
      <xdr:colOff>43180</xdr:colOff>
      <xdr:row>80</xdr:row>
      <xdr:rowOff>144145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190</xdr:col>
      <xdr:colOff>8255</xdr:colOff>
      <xdr:row>63</xdr:row>
      <xdr:rowOff>170180</xdr:rowOff>
    </xdr:from>
    <xdr:to xmlns:xdr="http://schemas.openxmlformats.org/drawingml/2006/spreadsheetDrawing">
      <xdr:col>278</xdr:col>
      <xdr:colOff>1905</xdr:colOff>
      <xdr:row>80</xdr:row>
      <xdr:rowOff>144145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281</xdr:col>
      <xdr:colOff>8255</xdr:colOff>
      <xdr:row>63</xdr:row>
      <xdr:rowOff>170180</xdr:rowOff>
    </xdr:from>
    <xdr:to xmlns:xdr="http://schemas.openxmlformats.org/drawingml/2006/spreadsheetDrawing">
      <xdr:col>369</xdr:col>
      <xdr:colOff>0</xdr:colOff>
      <xdr:row>80</xdr:row>
      <xdr:rowOff>144145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280</xdr:col>
      <xdr:colOff>11430</xdr:colOff>
      <xdr:row>40</xdr:row>
      <xdr:rowOff>11430</xdr:rowOff>
    </xdr:from>
    <xdr:to xmlns:xdr="http://schemas.openxmlformats.org/drawingml/2006/spreadsheetDrawing"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40</xdr:row>
      <xdr:rowOff>22225</xdr:rowOff>
    </xdr:from>
    <xdr:to xmlns:xdr="http://schemas.openxmlformats.org/drawingml/2006/spreadsheetDrawing"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40</xdr:row>
      <xdr:rowOff>22225</xdr:rowOff>
    </xdr:from>
    <xdr:to xmlns:xdr="http://schemas.openxmlformats.org/drawingml/2006/spreadsheetDrawing"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40</xdr:row>
      <xdr:rowOff>22225</xdr:rowOff>
    </xdr:from>
    <xdr:to xmlns:xdr="http://schemas.openxmlformats.org/drawingml/2006/spreadsheetDrawing"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24765</xdr:colOff>
      <xdr:row>64</xdr:row>
      <xdr:rowOff>0</xdr:rowOff>
    </xdr:from>
    <xdr:to xmlns:xdr="http://schemas.openxmlformats.org/drawingml/2006/spreadsheetDrawing">
      <xdr:col>92</xdr:col>
      <xdr:colOff>13970</xdr:colOff>
      <xdr:row>80</xdr:row>
      <xdr:rowOff>137160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【66.8】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【103.5】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3399482" y="176927"/>
          <a:ext cx="78707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0.81874999999999998</cdr:x>
      <cdr:y>6.8000000000000005e-002</cdr:y>
    </cdr:from>
    <cdr:to>
      <cdr:x>1</cdr:x>
      <cdr:y>0.1515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82" y="196425"/>
          <a:ext cx="7584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3396388" y="176927"/>
          <a:ext cx="78635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77161"/>
          <a:ext cx="785878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00300"/>
          <a:ext cx="785759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【17,600】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06085"/>
          <a:ext cx="786475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【61,837】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4.8000000000000001e-002</cdr:y>
    </cdr:from>
    <cdr:to>
      <cdr:x>1</cdr:x>
      <cdr:y>0.13150000000000001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326" y="138257"/>
          <a:ext cx="785878" cy="240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7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7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OC91"/>
  <sheetViews>
    <sheetView showGridLines="0" tabSelected="1" topLeftCell="A19" zoomScale="70" zoomScaleNormal="7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</row>
    <row r="3" spans="1:388" ht="9.7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</row>
    <row r="4" spans="1:388" ht="9.75" customHeigh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</row>
    <row r="5" spans="1:388" ht="9.75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>
      <c r="A6" s="2"/>
      <c r="B6" s="7" t="str">
        <f>データ!H6</f>
        <v>静岡県地方独立行政法人静岡県立病院機構　静岡県立こども病院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>
      <c r="A7" s="2"/>
      <c r="B7" s="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40"/>
      <c r="AU7" s="8" t="s">
        <v>6</v>
      </c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40"/>
      <c r="CN7" s="8" t="s">
        <v>18</v>
      </c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40"/>
      <c r="EG7" s="8" t="s">
        <v>22</v>
      </c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40"/>
      <c r="FZ7" s="8" t="s">
        <v>7</v>
      </c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40"/>
      <c r="ID7" s="8" t="s">
        <v>16</v>
      </c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40"/>
      <c r="JW7" s="8" t="s">
        <v>12</v>
      </c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40"/>
      <c r="LP7" s="8" t="s">
        <v>9</v>
      </c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40"/>
      <c r="NI7" s="6"/>
      <c r="NJ7" s="12" t="s">
        <v>25</v>
      </c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53"/>
      <c r="NX7" s="6"/>
    </row>
    <row r="8" spans="1:388" ht="18.75" customHeight="1">
      <c r="A8" s="2"/>
      <c r="B8" s="9" t="str">
        <f>データ!K6</f>
        <v>地方独立行政法人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41"/>
      <c r="AU8" s="9" t="str">
        <f>データ!L6</f>
        <v>病院事業</v>
      </c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41"/>
      <c r="CN8" s="9" t="str">
        <f>データ!M6</f>
        <v>一般病院</v>
      </c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41"/>
      <c r="EG8" s="9" t="str">
        <f>データ!N6</f>
        <v>200床以上～300床未満</v>
      </c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41"/>
      <c r="FZ8" s="9" t="str">
        <f>データ!O7</f>
        <v>非設置</v>
      </c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41"/>
      <c r="ID8" s="10">
        <f>データ!Z6</f>
        <v>243</v>
      </c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42"/>
      <c r="JW8" s="10" t="str">
        <f>データ!AA6</f>
        <v>-</v>
      </c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42"/>
      <c r="LP8" s="10" t="str">
        <f>データ!AB6</f>
        <v>-</v>
      </c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42"/>
      <c r="NI8" s="6"/>
      <c r="NJ8" s="56" t="s">
        <v>26</v>
      </c>
      <c r="NK8" s="75"/>
      <c r="NL8" s="91" t="s">
        <v>31</v>
      </c>
      <c r="NM8" s="91"/>
      <c r="NN8" s="91"/>
      <c r="NO8" s="91"/>
      <c r="NP8" s="91"/>
      <c r="NQ8" s="91"/>
      <c r="NR8" s="91"/>
      <c r="NS8" s="91"/>
      <c r="NT8" s="91"/>
      <c r="NU8" s="91"/>
      <c r="NV8" s="91"/>
      <c r="NW8" s="106"/>
      <c r="NX8" s="6"/>
    </row>
    <row r="9" spans="1:388" ht="18.75" customHeight="1">
      <c r="A9" s="2"/>
      <c r="B9" s="8" t="s">
        <v>33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40"/>
      <c r="AU9" s="8" t="s">
        <v>1</v>
      </c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40"/>
      <c r="CN9" s="8" t="s">
        <v>36</v>
      </c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40"/>
      <c r="EG9" s="8" t="s">
        <v>37</v>
      </c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40"/>
      <c r="FZ9" s="8" t="s">
        <v>38</v>
      </c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40"/>
      <c r="ID9" s="8" t="s">
        <v>43</v>
      </c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40"/>
      <c r="JW9" s="8" t="s">
        <v>47</v>
      </c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40"/>
      <c r="LP9" s="8" t="s">
        <v>45</v>
      </c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40"/>
      <c r="NI9" s="6"/>
      <c r="NJ9" s="57" t="s">
        <v>32</v>
      </c>
      <c r="NK9" s="76"/>
      <c r="NL9" s="92" t="s">
        <v>49</v>
      </c>
      <c r="NM9" s="92"/>
      <c r="NN9" s="92"/>
      <c r="NO9" s="92"/>
      <c r="NP9" s="92"/>
      <c r="NQ9" s="92"/>
      <c r="NR9" s="92"/>
      <c r="NS9" s="92"/>
      <c r="NT9" s="92"/>
      <c r="NU9" s="92"/>
      <c r="NV9" s="92"/>
      <c r="NW9" s="107"/>
      <c r="NX9" s="6"/>
    </row>
    <row r="10" spans="1:388" ht="18.75" customHeight="1">
      <c r="A10" s="2"/>
      <c r="B10" s="9" t="str">
        <f>データ!P6</f>
        <v>直営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41"/>
      <c r="AU10" s="10">
        <f>データ!Q6</f>
        <v>29</v>
      </c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42"/>
      <c r="CN10" s="9" t="str">
        <f>データ!R6</f>
        <v>対象</v>
      </c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41"/>
      <c r="EG10" s="9" t="str">
        <f>データ!S6</f>
        <v>透 I 未 訓 ガ</v>
      </c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41"/>
      <c r="FZ10" s="9" t="str">
        <f>データ!T6</f>
        <v>救 臨 地 輪</v>
      </c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41"/>
      <c r="ID10" s="10">
        <f>データ!AC6</f>
        <v>36</v>
      </c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42"/>
      <c r="JW10" s="10" t="str">
        <f>データ!AD6</f>
        <v>-</v>
      </c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42"/>
      <c r="LP10" s="10">
        <f>データ!AE6</f>
        <v>279</v>
      </c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42"/>
      <c r="NI10" s="2"/>
      <c r="NJ10" s="58" t="s">
        <v>41</v>
      </c>
      <c r="NK10" s="77"/>
      <c r="NL10" s="93" t="s">
        <v>30</v>
      </c>
      <c r="NM10" s="93"/>
      <c r="NN10" s="93"/>
      <c r="NO10" s="93"/>
      <c r="NP10" s="93"/>
      <c r="NQ10" s="93"/>
      <c r="NR10" s="93"/>
      <c r="NS10" s="93"/>
      <c r="NT10" s="93"/>
      <c r="NU10" s="93"/>
      <c r="NV10" s="93"/>
      <c r="NW10" s="108"/>
      <c r="NX10" s="6"/>
    </row>
    <row r="11" spans="1:388" ht="18.75" customHeight="1">
      <c r="A11" s="2"/>
      <c r="B11" s="8" t="s">
        <v>42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40"/>
      <c r="AU11" s="8" t="s">
        <v>53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40"/>
      <c r="CN11" s="8" t="s">
        <v>56</v>
      </c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40"/>
      <c r="EG11" s="8" t="s">
        <v>51</v>
      </c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40"/>
      <c r="FZ11" s="8" t="s">
        <v>35</v>
      </c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40"/>
      <c r="ID11" s="8" t="s">
        <v>57</v>
      </c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40"/>
      <c r="JW11" s="8" t="s">
        <v>58</v>
      </c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40"/>
      <c r="LP11" s="8" t="s">
        <v>34</v>
      </c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40"/>
      <c r="NI11" s="50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>
      <c r="A12" s="2"/>
      <c r="B12" s="10" t="str">
        <f>データ!U6</f>
        <v>-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42"/>
      <c r="AU12" s="10">
        <f>データ!V6</f>
        <v>36812</v>
      </c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42"/>
      <c r="CN12" s="9" t="str">
        <f>データ!W6</f>
        <v>非該当</v>
      </c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41"/>
      <c r="EG12" s="9" t="str">
        <f>データ!X6</f>
        <v>非該当</v>
      </c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41"/>
      <c r="FZ12" s="9" t="str">
        <f>データ!Y6</f>
        <v>７：１</v>
      </c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41"/>
      <c r="ID12" s="10">
        <f>データ!AF6</f>
        <v>242</v>
      </c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42"/>
      <c r="JW12" s="10" t="str">
        <f>データ!AG6</f>
        <v>-</v>
      </c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42"/>
      <c r="LP12" s="10">
        <f>データ!AH6</f>
        <v>242</v>
      </c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42"/>
      <c r="NI12" s="50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>
      <c r="A13" s="2"/>
      <c r="B13" s="11" t="s">
        <v>59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50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</row>
    <row r="14" spans="1:388" ht="17.25" customHeight="1">
      <c r="A14" s="2"/>
      <c r="B14" s="11" t="s">
        <v>61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50"/>
      <c r="NJ14" s="60" t="s">
        <v>11</v>
      </c>
      <c r="NK14" s="60"/>
      <c r="NL14" s="60"/>
      <c r="NM14" s="60"/>
      <c r="NN14" s="60"/>
      <c r="NO14" s="60"/>
      <c r="NP14" s="60"/>
      <c r="NQ14" s="60"/>
      <c r="NR14" s="60"/>
      <c r="NS14" s="60"/>
      <c r="NT14" s="60"/>
      <c r="NU14" s="60"/>
      <c r="NV14" s="60"/>
      <c r="NW14" s="60"/>
      <c r="NX14" s="6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</row>
    <row r="16" spans="1:388" ht="13.5" customHeight="1">
      <c r="A16" s="3"/>
      <c r="B16" s="12"/>
      <c r="C16" s="21"/>
      <c r="D16" s="21"/>
      <c r="E16" s="21"/>
      <c r="F16" s="25" t="s">
        <v>62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1"/>
      <c r="NF16" s="21"/>
      <c r="NG16" s="21"/>
      <c r="NH16" s="53"/>
      <c r="NI16" s="2"/>
      <c r="NJ16" s="61" t="s">
        <v>64</v>
      </c>
      <c r="NK16" s="78"/>
      <c r="NL16" s="78"/>
      <c r="NM16" s="78"/>
      <c r="NN16" s="96"/>
      <c r="NO16" s="100" t="s">
        <v>21</v>
      </c>
      <c r="NP16" s="102"/>
      <c r="NQ16" s="102"/>
      <c r="NR16" s="102"/>
      <c r="NS16" s="104"/>
      <c r="NT16" s="100" t="s">
        <v>27</v>
      </c>
      <c r="NU16" s="102"/>
      <c r="NV16" s="102"/>
      <c r="NW16" s="102"/>
      <c r="NX16" s="104"/>
    </row>
    <row r="17" spans="1:393" ht="13.5" customHeight="1">
      <c r="A17" s="2"/>
      <c r="B17" s="13"/>
      <c r="C17" s="22"/>
      <c r="D17" s="22"/>
      <c r="E17" s="2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2"/>
      <c r="NF17" s="22"/>
      <c r="NG17" s="22"/>
      <c r="NH17" s="54"/>
      <c r="NI17" s="2"/>
      <c r="NJ17" s="62" t="s">
        <v>40</v>
      </c>
      <c r="NK17" s="79"/>
      <c r="NL17" s="79"/>
      <c r="NM17" s="79"/>
      <c r="NN17" s="97"/>
      <c r="NO17" s="101"/>
      <c r="NP17" s="103"/>
      <c r="NQ17" s="103"/>
      <c r="NR17" s="103"/>
      <c r="NS17" s="105"/>
      <c r="NT17" s="101"/>
      <c r="NU17" s="103"/>
      <c r="NV17" s="103"/>
      <c r="NW17" s="103"/>
      <c r="NX17" s="105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54"/>
      <c r="NI18" s="2"/>
      <c r="NJ18" s="63" t="s">
        <v>68</v>
      </c>
      <c r="NK18" s="80"/>
      <c r="NL18" s="80"/>
      <c r="NM18" s="94" t="s">
        <v>44</v>
      </c>
      <c r="NN18" s="98"/>
      <c r="NO18" s="63" t="s">
        <v>84</v>
      </c>
      <c r="NP18" s="80"/>
      <c r="NQ18" s="80"/>
      <c r="NR18" s="94" t="s">
        <v>44</v>
      </c>
      <c r="NS18" s="98"/>
      <c r="NT18" s="63" t="s">
        <v>68</v>
      </c>
      <c r="NU18" s="80"/>
      <c r="NV18" s="80"/>
      <c r="NW18" s="94" t="s">
        <v>44</v>
      </c>
      <c r="NX18" s="98"/>
      <c r="OC18" s="2" t="s">
        <v>68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4"/>
      <c r="NI19" s="2"/>
      <c r="NJ19" s="64"/>
      <c r="NK19" s="81"/>
      <c r="NL19" s="81"/>
      <c r="NM19" s="95"/>
      <c r="NN19" s="99"/>
      <c r="NO19" s="64"/>
      <c r="NP19" s="81"/>
      <c r="NQ19" s="81"/>
      <c r="NR19" s="95"/>
      <c r="NS19" s="99"/>
      <c r="NT19" s="64"/>
      <c r="NU19" s="81"/>
      <c r="NV19" s="81"/>
      <c r="NW19" s="95"/>
      <c r="NX19" s="99"/>
      <c r="OC19" s="36" t="s">
        <v>70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4"/>
      <c r="NI20" s="2"/>
      <c r="NJ20" s="60" t="s">
        <v>69</v>
      </c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OC20" s="36" t="s">
        <v>72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4"/>
      <c r="NI21" s="2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OC21" s="36" t="s">
        <v>73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4"/>
      <c r="NI22" s="2"/>
      <c r="NJ22" s="66" t="s">
        <v>177</v>
      </c>
      <c r="NK22" s="82"/>
      <c r="NL22" s="82"/>
      <c r="NM22" s="82"/>
      <c r="NN22" s="82"/>
      <c r="NO22" s="82"/>
      <c r="NP22" s="82"/>
      <c r="NQ22" s="82"/>
      <c r="NR22" s="82"/>
      <c r="NS22" s="82"/>
      <c r="NT22" s="82"/>
      <c r="NU22" s="82"/>
      <c r="NV22" s="82"/>
      <c r="NW22" s="82"/>
      <c r="NX22" s="109"/>
      <c r="OC22" s="36" t="s">
        <v>8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4"/>
      <c r="NI23" s="2"/>
      <c r="NJ23" s="67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110"/>
      <c r="OC23" s="36" t="s">
        <v>39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4"/>
      <c r="NI24" s="2"/>
      <c r="NJ24" s="67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110"/>
      <c r="OC24" s="36" t="s">
        <v>65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4"/>
      <c r="NI25" s="2"/>
      <c r="NJ25" s="67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110"/>
      <c r="OC25" s="36" t="s">
        <v>28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4"/>
      <c r="NI26" s="2"/>
      <c r="NJ26" s="67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110"/>
      <c r="OC26" s="36" t="s">
        <v>20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4"/>
      <c r="NI27" s="2"/>
      <c r="NJ27" s="67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110"/>
      <c r="OC27" s="36" t="s">
        <v>19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4"/>
      <c r="NI28" s="2"/>
      <c r="NJ28" s="67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110"/>
      <c r="OC28" s="36" t="s">
        <v>74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4"/>
      <c r="NI29" s="2"/>
      <c r="NJ29" s="67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110"/>
      <c r="OC29" s="36" t="s">
        <v>75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4"/>
      <c r="NI30" s="2"/>
      <c r="NJ30" s="67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110"/>
      <c r="OC30" s="36" t="s">
        <v>23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4"/>
      <c r="NI31" s="2"/>
      <c r="NJ31" s="67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110"/>
      <c r="OC31" s="36" t="s">
        <v>76</v>
      </c>
    </row>
    <row r="32" spans="1:393" ht="13.5" customHeight="1">
      <c r="A32" s="2"/>
      <c r="B32" s="14"/>
      <c r="D32" s="2"/>
      <c r="E32" s="2"/>
      <c r="F32" s="2"/>
      <c r="G32" s="27"/>
      <c r="H32" s="27"/>
      <c r="I32" s="27"/>
      <c r="J32" s="27"/>
      <c r="K32" s="27"/>
      <c r="L32" s="27"/>
      <c r="M32" s="27"/>
      <c r="N32" s="27"/>
      <c r="O32" s="27"/>
      <c r="P32" s="30" t="str">
        <f>データ!$B$11</f>
        <v>H30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7"/>
      <c r="AE32" s="30" t="str">
        <f>データ!$C$11</f>
        <v>R01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7"/>
      <c r="AT32" s="30" t="str">
        <f>データ!$D$11</f>
        <v>R02</v>
      </c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7"/>
      <c r="BI32" s="30" t="str">
        <f>データ!$E$11</f>
        <v>R03</v>
      </c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7"/>
      <c r="BX32" s="30" t="str">
        <f>データ!$F$11</f>
        <v>R04</v>
      </c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7"/>
      <c r="CO32" s="2"/>
      <c r="CP32" s="2"/>
      <c r="CQ32" s="2"/>
      <c r="CR32" s="2"/>
      <c r="CS32" s="2"/>
      <c r="CT32" s="2"/>
      <c r="CU32" s="27"/>
      <c r="CV32" s="27"/>
      <c r="CW32" s="27"/>
      <c r="CX32" s="27"/>
      <c r="CY32" s="27"/>
      <c r="CZ32" s="27"/>
      <c r="DA32" s="27"/>
      <c r="DB32" s="27"/>
      <c r="DC32" s="27"/>
      <c r="DD32" s="30" t="str">
        <f>データ!$B$11</f>
        <v>H30</v>
      </c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7"/>
      <c r="DS32" s="30" t="str">
        <f>データ!$C$11</f>
        <v>R01</v>
      </c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7"/>
      <c r="EH32" s="30" t="str">
        <f>データ!$D$11</f>
        <v>R02</v>
      </c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7"/>
      <c r="EW32" s="30" t="str">
        <f>データ!$E$11</f>
        <v>R03</v>
      </c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7"/>
      <c r="FL32" s="30" t="str">
        <f>データ!$F$11</f>
        <v>R04</v>
      </c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7"/>
      <c r="GA32" s="2"/>
      <c r="GB32" s="2"/>
      <c r="GC32" s="2"/>
      <c r="GD32" s="2"/>
      <c r="GE32" s="2"/>
      <c r="GF32" s="2"/>
      <c r="GG32" s="2"/>
      <c r="GH32" s="2"/>
      <c r="GI32" s="27"/>
      <c r="GJ32" s="27"/>
      <c r="GK32" s="27"/>
      <c r="GL32" s="27"/>
      <c r="GM32" s="27"/>
      <c r="GN32" s="27"/>
      <c r="GO32" s="27"/>
      <c r="GP32" s="27"/>
      <c r="GQ32" s="27"/>
      <c r="GR32" s="30" t="str">
        <f>データ!$B$11</f>
        <v>H30</v>
      </c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7"/>
      <c r="HG32" s="30" t="str">
        <f>データ!$C$11</f>
        <v>R01</v>
      </c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7"/>
      <c r="HV32" s="30" t="str">
        <f>データ!$D$11</f>
        <v>R02</v>
      </c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7"/>
      <c r="IK32" s="30" t="str">
        <f>データ!$E$11</f>
        <v>R03</v>
      </c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7"/>
      <c r="IZ32" s="30" t="str">
        <f>データ!$F$11</f>
        <v>R04</v>
      </c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7"/>
      <c r="JO32" s="2"/>
      <c r="JP32" s="2"/>
      <c r="JQ32" s="2"/>
      <c r="JR32" s="2"/>
      <c r="JS32" s="2"/>
      <c r="JT32" s="2"/>
      <c r="JU32" s="2"/>
      <c r="JV32" s="2"/>
      <c r="JW32" s="27"/>
      <c r="JX32" s="27"/>
      <c r="JY32" s="27"/>
      <c r="JZ32" s="27"/>
      <c r="KA32" s="27"/>
      <c r="KB32" s="27"/>
      <c r="KC32" s="27"/>
      <c r="KD32" s="27"/>
      <c r="KE32" s="27"/>
      <c r="KF32" s="30" t="str">
        <f>データ!$B$11</f>
        <v>H30</v>
      </c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7"/>
      <c r="KU32" s="30" t="str">
        <f>データ!$C$11</f>
        <v>R01</v>
      </c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7"/>
      <c r="LJ32" s="30" t="str">
        <f>データ!$D$11</f>
        <v>R02</v>
      </c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7"/>
      <c r="LY32" s="30" t="str">
        <f>データ!$E$11</f>
        <v>R03</v>
      </c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7"/>
      <c r="MN32" s="30" t="str">
        <f>データ!$F$11</f>
        <v>R04</v>
      </c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7"/>
      <c r="ND32" s="2"/>
      <c r="NE32" s="2"/>
      <c r="NF32" s="2"/>
      <c r="NG32" s="2"/>
      <c r="NH32" s="4"/>
      <c r="NI32" s="2"/>
      <c r="NJ32" s="67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110"/>
      <c r="OC32" s="36" t="s">
        <v>60</v>
      </c>
    </row>
    <row r="33" spans="1:393" ht="13.5" customHeight="1">
      <c r="A33" s="2"/>
      <c r="B33" s="14"/>
      <c r="D33" s="2"/>
      <c r="E33" s="2"/>
      <c r="F33" s="2"/>
      <c r="G33" s="28" t="s">
        <v>77</v>
      </c>
      <c r="H33" s="28"/>
      <c r="I33" s="28"/>
      <c r="J33" s="28"/>
      <c r="K33" s="28"/>
      <c r="L33" s="28"/>
      <c r="M33" s="28"/>
      <c r="N33" s="28"/>
      <c r="O33" s="28"/>
      <c r="P33" s="31">
        <f>データ!AI7</f>
        <v>103.6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8"/>
      <c r="AE33" s="31">
        <f>データ!AJ7</f>
        <v>101.4</v>
      </c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8"/>
      <c r="AT33" s="31">
        <f>データ!AK7</f>
        <v>102.3</v>
      </c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8"/>
      <c r="BI33" s="31">
        <f>データ!AL7</f>
        <v>102.9</v>
      </c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8"/>
      <c r="BX33" s="31">
        <f>データ!AM7</f>
        <v>100.6</v>
      </c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8"/>
      <c r="CO33" s="2"/>
      <c r="CP33" s="2"/>
      <c r="CQ33" s="2"/>
      <c r="CR33" s="2"/>
      <c r="CS33" s="2"/>
      <c r="CT33" s="2"/>
      <c r="CU33" s="28" t="s">
        <v>77</v>
      </c>
      <c r="CV33" s="28"/>
      <c r="CW33" s="28"/>
      <c r="CX33" s="28"/>
      <c r="CY33" s="28"/>
      <c r="CZ33" s="28"/>
      <c r="DA33" s="28"/>
      <c r="DB33" s="28"/>
      <c r="DC33" s="28"/>
      <c r="DD33" s="31">
        <f>データ!AT7</f>
        <v>78.599999999999994</v>
      </c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8"/>
      <c r="DS33" s="31">
        <f>データ!AU7</f>
        <v>80.099999999999994</v>
      </c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8"/>
      <c r="EH33" s="31">
        <f>データ!AV7</f>
        <v>75.599999999999994</v>
      </c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8"/>
      <c r="EW33" s="31">
        <f>データ!AW7</f>
        <v>75.5</v>
      </c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8"/>
      <c r="FL33" s="31">
        <f>データ!AX7</f>
        <v>75.8</v>
      </c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8"/>
      <c r="GA33" s="2"/>
      <c r="GB33" s="2"/>
      <c r="GC33" s="2"/>
      <c r="GD33" s="2"/>
      <c r="GE33" s="2"/>
      <c r="GF33" s="2"/>
      <c r="GG33" s="2"/>
      <c r="GH33" s="2"/>
      <c r="GI33" s="28" t="s">
        <v>77</v>
      </c>
      <c r="GJ33" s="28"/>
      <c r="GK33" s="28"/>
      <c r="GL33" s="28"/>
      <c r="GM33" s="28"/>
      <c r="GN33" s="28"/>
      <c r="GO33" s="28"/>
      <c r="GP33" s="28"/>
      <c r="GQ33" s="28"/>
      <c r="GR33" s="31">
        <f>データ!BE7</f>
        <v>75.5</v>
      </c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8"/>
      <c r="HG33" s="31">
        <f>データ!BF7</f>
        <v>75.3</v>
      </c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8"/>
      <c r="HV33" s="31">
        <f>データ!BG7</f>
        <v>70.8</v>
      </c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8"/>
      <c r="IK33" s="31">
        <f>データ!BH7</f>
        <v>70.900000000000006</v>
      </c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8"/>
      <c r="IZ33" s="31">
        <f>データ!BI7</f>
        <v>71.3</v>
      </c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8"/>
      <c r="JO33" s="2"/>
      <c r="JP33" s="2"/>
      <c r="JQ33" s="2"/>
      <c r="JR33" s="2"/>
      <c r="JS33" s="2"/>
      <c r="JT33" s="2"/>
      <c r="JU33" s="2"/>
      <c r="JV33" s="2"/>
      <c r="JW33" s="28" t="s">
        <v>77</v>
      </c>
      <c r="JX33" s="28"/>
      <c r="JY33" s="28"/>
      <c r="JZ33" s="28"/>
      <c r="KA33" s="28"/>
      <c r="KB33" s="28"/>
      <c r="KC33" s="28"/>
      <c r="KD33" s="28"/>
      <c r="KE33" s="28"/>
      <c r="KF33" s="31">
        <f>データ!BP7</f>
        <v>74</v>
      </c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8"/>
      <c r="KU33" s="31">
        <f>データ!BQ7</f>
        <v>74.2</v>
      </c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8"/>
      <c r="LJ33" s="31">
        <f>データ!BR7</f>
        <v>64.5</v>
      </c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8"/>
      <c r="LY33" s="31">
        <f>データ!BS7</f>
        <v>74.900000000000006</v>
      </c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8"/>
      <c r="MN33" s="31">
        <f>データ!BT7</f>
        <v>66.599999999999994</v>
      </c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8"/>
      <c r="ND33" s="2"/>
      <c r="NE33" s="2"/>
      <c r="NF33" s="2"/>
      <c r="NG33" s="2"/>
      <c r="NH33" s="4"/>
      <c r="NI33" s="2"/>
      <c r="NJ33" s="67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110"/>
      <c r="OC33" s="36" t="s">
        <v>78</v>
      </c>
    </row>
    <row r="34" spans="1:393" ht="13.5" customHeight="1">
      <c r="A34" s="2"/>
      <c r="B34" s="14"/>
      <c r="D34" s="2"/>
      <c r="E34" s="2"/>
      <c r="F34" s="2"/>
      <c r="G34" s="28" t="s">
        <v>10</v>
      </c>
      <c r="H34" s="28"/>
      <c r="I34" s="28"/>
      <c r="J34" s="28"/>
      <c r="K34" s="28"/>
      <c r="L34" s="28"/>
      <c r="M34" s="28"/>
      <c r="N34" s="28"/>
      <c r="O34" s="28"/>
      <c r="P34" s="31">
        <f>データ!AN7</f>
        <v>97.5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8"/>
      <c r="AE34" s="31">
        <f>データ!AO7</f>
        <v>96.9</v>
      </c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8"/>
      <c r="AT34" s="31">
        <f>データ!AP7</f>
        <v>101.8</v>
      </c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8"/>
      <c r="BI34" s="31">
        <f>データ!AQ7</f>
        <v>106.2</v>
      </c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8"/>
      <c r="BX34" s="31">
        <f>データ!AR7</f>
        <v>103.5</v>
      </c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8"/>
      <c r="CO34" s="2"/>
      <c r="CP34" s="2"/>
      <c r="CQ34" s="2"/>
      <c r="CR34" s="2"/>
      <c r="CS34" s="2"/>
      <c r="CT34" s="2"/>
      <c r="CU34" s="28" t="s">
        <v>10</v>
      </c>
      <c r="CV34" s="28"/>
      <c r="CW34" s="28"/>
      <c r="CX34" s="28"/>
      <c r="CY34" s="28"/>
      <c r="CZ34" s="28"/>
      <c r="DA34" s="28"/>
      <c r="DB34" s="28"/>
      <c r="DC34" s="28"/>
      <c r="DD34" s="31">
        <f>データ!AY7</f>
        <v>86</v>
      </c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8"/>
      <c r="DS34" s="31">
        <f>データ!AZ7</f>
        <v>86</v>
      </c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8"/>
      <c r="EH34" s="31">
        <f>データ!BA7</f>
        <v>80.7</v>
      </c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8"/>
      <c r="EW34" s="31">
        <f>データ!BB7</f>
        <v>82.3</v>
      </c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8"/>
      <c r="FL34" s="31">
        <f>データ!BC7</f>
        <v>81.5</v>
      </c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8"/>
      <c r="GA34" s="2"/>
      <c r="GB34" s="2"/>
      <c r="GC34" s="2"/>
      <c r="GD34" s="2"/>
      <c r="GE34" s="2"/>
      <c r="GF34" s="2"/>
      <c r="GG34" s="2"/>
      <c r="GH34" s="2"/>
      <c r="GI34" s="28" t="s">
        <v>10</v>
      </c>
      <c r="GJ34" s="28"/>
      <c r="GK34" s="28"/>
      <c r="GL34" s="28"/>
      <c r="GM34" s="28"/>
      <c r="GN34" s="28"/>
      <c r="GO34" s="28"/>
      <c r="GP34" s="28"/>
      <c r="GQ34" s="28"/>
      <c r="GR34" s="31">
        <f>データ!BJ7</f>
        <v>83.1</v>
      </c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8"/>
      <c r="HG34" s="31">
        <f>データ!BK7</f>
        <v>83</v>
      </c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8"/>
      <c r="HV34" s="31">
        <f>データ!BL7</f>
        <v>77.599999999999994</v>
      </c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8"/>
      <c r="IK34" s="31">
        <f>データ!BM7</f>
        <v>79.2</v>
      </c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8"/>
      <c r="IZ34" s="31">
        <f>データ!BN7</f>
        <v>78.400000000000006</v>
      </c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8"/>
      <c r="JO34" s="2"/>
      <c r="JP34" s="2"/>
      <c r="JQ34" s="2"/>
      <c r="JR34" s="2"/>
      <c r="JS34" s="2"/>
      <c r="JT34" s="2"/>
      <c r="JU34" s="2"/>
      <c r="JV34" s="2"/>
      <c r="JW34" s="28" t="s">
        <v>10</v>
      </c>
      <c r="JX34" s="28"/>
      <c r="JY34" s="28"/>
      <c r="JZ34" s="28"/>
      <c r="KA34" s="28"/>
      <c r="KB34" s="28"/>
      <c r="KC34" s="28"/>
      <c r="KD34" s="28"/>
      <c r="KE34" s="28"/>
      <c r="KF34" s="31">
        <f>データ!BU7</f>
        <v>72.099999999999994</v>
      </c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8"/>
      <c r="KU34" s="31">
        <f>データ!BV7</f>
        <v>72.900000000000006</v>
      </c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8"/>
      <c r="LJ34" s="31">
        <f>データ!BW7</f>
        <v>64.5</v>
      </c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8"/>
      <c r="LY34" s="31">
        <f>データ!BX7</f>
        <v>63.8</v>
      </c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8"/>
      <c r="MN34" s="31">
        <f>データ!BY7</f>
        <v>63.4</v>
      </c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8"/>
      <c r="ND34" s="2"/>
      <c r="NE34" s="2"/>
      <c r="NF34" s="2"/>
      <c r="NG34" s="2"/>
      <c r="NH34" s="4"/>
      <c r="NI34" s="2"/>
      <c r="NJ34" s="68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111"/>
      <c r="OC34" s="36" t="s">
        <v>5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4"/>
      <c r="NI35" s="2"/>
      <c r="NJ35" s="60" t="s">
        <v>15</v>
      </c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OC35" s="36" t="s">
        <v>79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4"/>
      <c r="NI36" s="2"/>
      <c r="NJ36" s="65"/>
      <c r="NK36" s="65"/>
      <c r="NL36" s="65"/>
      <c r="NM36" s="65"/>
      <c r="NN36" s="65"/>
      <c r="NO36" s="65"/>
      <c r="NP36" s="65"/>
      <c r="NQ36" s="65"/>
      <c r="NR36" s="65"/>
      <c r="NS36" s="65"/>
      <c r="NT36" s="65"/>
      <c r="NU36" s="65"/>
      <c r="NV36" s="65"/>
      <c r="NW36" s="65"/>
      <c r="NX36" s="65"/>
      <c r="OC36" s="36" t="s">
        <v>14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4"/>
      <c r="NI37" s="2"/>
      <c r="NJ37" s="69" t="s">
        <v>81</v>
      </c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112"/>
      <c r="OC37" s="36" t="s">
        <v>82</v>
      </c>
    </row>
    <row r="38" spans="1:393" ht="13.5" customHeight="1">
      <c r="A38" s="2"/>
      <c r="B38" s="14"/>
      <c r="C38" s="2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"/>
      <c r="GQ38" s="2"/>
      <c r="GR38" s="2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54"/>
      <c r="NI38" s="2"/>
      <c r="NJ38" s="70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113"/>
      <c r="OC38" s="36" t="s">
        <v>83</v>
      </c>
    </row>
    <row r="39" spans="1:393" ht="13.5" customHeight="1">
      <c r="A39" s="2"/>
      <c r="B39" s="14"/>
      <c r="C39" s="2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"/>
      <c r="GQ39" s="2"/>
      <c r="GR39" s="2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54"/>
      <c r="NI39" s="2"/>
      <c r="NJ39" s="71" t="s">
        <v>179</v>
      </c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114"/>
      <c r="OC39" s="36" t="s">
        <v>84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54"/>
      <c r="NI40" s="2"/>
      <c r="NJ40" s="71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114"/>
      <c r="OC40" s="36" t="s">
        <v>85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4"/>
      <c r="NI41" s="2"/>
      <c r="NJ41" s="71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114"/>
      <c r="OC41" s="36" t="s">
        <v>87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4"/>
      <c r="NI42" s="2"/>
      <c r="NJ42" s="71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114"/>
      <c r="OC42" s="36" t="s">
        <v>67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4"/>
      <c r="NI43" s="2"/>
      <c r="NJ43" s="71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114"/>
      <c r="OC43" s="36" t="s">
        <v>88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4"/>
      <c r="NI44" s="2"/>
      <c r="NJ44" s="71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114"/>
      <c r="OC44" s="36" t="s">
        <v>89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4"/>
      <c r="NI45" s="2"/>
      <c r="NJ45" s="71"/>
      <c r="NK45" s="87"/>
      <c r="NL45" s="87"/>
      <c r="NM45" s="87"/>
      <c r="NN45" s="87"/>
      <c r="NO45" s="87"/>
      <c r="NP45" s="87"/>
      <c r="NQ45" s="87"/>
      <c r="NR45" s="87"/>
      <c r="NS45" s="87"/>
      <c r="NT45" s="87"/>
      <c r="NU45" s="87"/>
      <c r="NV45" s="87"/>
      <c r="NW45" s="87"/>
      <c r="NX45" s="114"/>
      <c r="OC45" s="36" t="s">
        <v>90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4"/>
      <c r="NI46" s="2"/>
      <c r="NJ46" s="71"/>
      <c r="NK46" s="87"/>
      <c r="NL46" s="87"/>
      <c r="NM46" s="87"/>
      <c r="NN46" s="87"/>
      <c r="NO46" s="87"/>
      <c r="NP46" s="87"/>
      <c r="NQ46" s="87"/>
      <c r="NR46" s="87"/>
      <c r="NS46" s="87"/>
      <c r="NT46" s="87"/>
      <c r="NU46" s="87"/>
      <c r="NV46" s="87"/>
      <c r="NW46" s="87"/>
      <c r="NX46" s="114"/>
      <c r="OC46" s="36" t="s">
        <v>91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4"/>
      <c r="NI47" s="2"/>
      <c r="NJ47" s="71"/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114"/>
      <c r="OC47" s="36" t="s">
        <v>92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4"/>
      <c r="NI48" s="2"/>
      <c r="NJ48" s="71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7"/>
      <c r="NX48" s="114"/>
      <c r="OC48" s="36" t="s">
        <v>94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4"/>
      <c r="NI49" s="2"/>
      <c r="NJ49" s="71"/>
      <c r="NK49" s="87"/>
      <c r="NL49" s="87"/>
      <c r="NM49" s="87"/>
      <c r="NN49" s="87"/>
      <c r="NO49" s="87"/>
      <c r="NP49" s="87"/>
      <c r="NQ49" s="87"/>
      <c r="NR49" s="87"/>
      <c r="NS49" s="87"/>
      <c r="NT49" s="87"/>
      <c r="NU49" s="87"/>
      <c r="NV49" s="87"/>
      <c r="NW49" s="87"/>
      <c r="NX49" s="114"/>
      <c r="OC49" s="36" t="s">
        <v>96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4"/>
      <c r="NI50" s="2"/>
      <c r="NJ50" s="71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114"/>
      <c r="OC50" s="36" t="s">
        <v>97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4"/>
      <c r="NI51" s="2"/>
      <c r="NJ51" s="72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115"/>
      <c r="OC51" s="36" t="s">
        <v>98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4"/>
      <c r="NI52" s="2"/>
      <c r="NJ52" s="69" t="s">
        <v>99</v>
      </c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112"/>
      <c r="OC52" s="36" t="s">
        <v>101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4"/>
      <c r="NI53" s="2"/>
      <c r="NJ53" s="70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113"/>
      <c r="OC53" s="36" t="s">
        <v>103</v>
      </c>
    </row>
    <row r="54" spans="1:393" ht="13.5" customHeight="1">
      <c r="A54" s="2"/>
      <c r="B54" s="14"/>
      <c r="C54" s="2"/>
      <c r="D54" s="2"/>
      <c r="E54" s="2"/>
      <c r="F54" s="2"/>
      <c r="G54" s="27"/>
      <c r="H54" s="27"/>
      <c r="I54" s="27"/>
      <c r="J54" s="27"/>
      <c r="K54" s="27"/>
      <c r="L54" s="27"/>
      <c r="M54" s="27"/>
      <c r="N54" s="27"/>
      <c r="O54" s="27"/>
      <c r="P54" s="30" t="str">
        <f>データ!$B$11</f>
        <v>H30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7"/>
      <c r="AE54" s="30" t="str">
        <f>データ!$C$11</f>
        <v>R01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7"/>
      <c r="AT54" s="30" t="str">
        <f>データ!$D$11</f>
        <v>R02</v>
      </c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7"/>
      <c r="BI54" s="30" t="str">
        <f>データ!$E$11</f>
        <v>R03</v>
      </c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7"/>
      <c r="BX54" s="30" t="str">
        <f>データ!$F$11</f>
        <v>R04</v>
      </c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7"/>
      <c r="CO54" s="2"/>
      <c r="CP54" s="2"/>
      <c r="CQ54" s="2"/>
      <c r="CR54" s="2"/>
      <c r="CS54" s="2"/>
      <c r="CT54" s="2"/>
      <c r="CU54" s="27"/>
      <c r="CV54" s="27"/>
      <c r="CW54" s="27"/>
      <c r="CX54" s="27"/>
      <c r="CY54" s="27"/>
      <c r="CZ54" s="27"/>
      <c r="DA54" s="27"/>
      <c r="DB54" s="27"/>
      <c r="DC54" s="27"/>
      <c r="DD54" s="30" t="str">
        <f>データ!$B$11</f>
        <v>H30</v>
      </c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7"/>
      <c r="DS54" s="30" t="str">
        <f>データ!$C$11</f>
        <v>R01</v>
      </c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7"/>
      <c r="EH54" s="30" t="str">
        <f>データ!$D$11</f>
        <v>R02</v>
      </c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7"/>
      <c r="EW54" s="30" t="str">
        <f>データ!$E$11</f>
        <v>R03</v>
      </c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7"/>
      <c r="FL54" s="30" t="str">
        <f>データ!$F$11</f>
        <v>R04</v>
      </c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7"/>
      <c r="GA54" s="2"/>
      <c r="GB54" s="2"/>
      <c r="GC54" s="2"/>
      <c r="GD54" s="2"/>
      <c r="GE54" s="2"/>
      <c r="GF54" s="2"/>
      <c r="GG54" s="2"/>
      <c r="GH54" s="2"/>
      <c r="GI54" s="27"/>
      <c r="GJ54" s="27"/>
      <c r="GK54" s="27"/>
      <c r="GL54" s="27"/>
      <c r="GM54" s="27"/>
      <c r="GN54" s="27"/>
      <c r="GO54" s="27"/>
      <c r="GP54" s="27"/>
      <c r="GQ54" s="27"/>
      <c r="GR54" s="30" t="str">
        <f>データ!$B$11</f>
        <v>H30</v>
      </c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7"/>
      <c r="HG54" s="30" t="str">
        <f>データ!$C$11</f>
        <v>R01</v>
      </c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7"/>
      <c r="HV54" s="30" t="str">
        <f>データ!$D$11</f>
        <v>R02</v>
      </c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7"/>
      <c r="IK54" s="30" t="str">
        <f>データ!$E$11</f>
        <v>R03</v>
      </c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7"/>
      <c r="IZ54" s="30" t="str">
        <f>データ!$F$11</f>
        <v>R04</v>
      </c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7"/>
      <c r="JO54" s="2"/>
      <c r="JP54" s="2"/>
      <c r="JQ54" s="2"/>
      <c r="JR54" s="2"/>
      <c r="JS54" s="2"/>
      <c r="JT54" s="2"/>
      <c r="JU54" s="2"/>
      <c r="JV54" s="2"/>
      <c r="JW54" s="27"/>
      <c r="JX54" s="27"/>
      <c r="JY54" s="27"/>
      <c r="JZ54" s="27"/>
      <c r="KA54" s="27"/>
      <c r="KB54" s="27"/>
      <c r="KC54" s="27"/>
      <c r="KD54" s="27"/>
      <c r="KE54" s="27"/>
      <c r="KF54" s="30" t="str">
        <f>データ!$B$11</f>
        <v>H30</v>
      </c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7"/>
      <c r="KU54" s="30" t="str">
        <f>データ!$C$11</f>
        <v>R01</v>
      </c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7"/>
      <c r="LJ54" s="30" t="str">
        <f>データ!$D$11</f>
        <v>R02</v>
      </c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7"/>
      <c r="LY54" s="30" t="str">
        <f>データ!$E$11</f>
        <v>R03</v>
      </c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7"/>
      <c r="MN54" s="30" t="str">
        <f>データ!$F$11</f>
        <v>R04</v>
      </c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7"/>
      <c r="NC54" s="2"/>
      <c r="ND54" s="2"/>
      <c r="NE54" s="2"/>
      <c r="NF54" s="2"/>
      <c r="NG54" s="2"/>
      <c r="NH54" s="4"/>
      <c r="NI54" s="2"/>
      <c r="NJ54" s="67" t="s">
        <v>178</v>
      </c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110"/>
      <c r="OC54" s="36" t="s">
        <v>71</v>
      </c>
    </row>
    <row r="55" spans="1:393" ht="13.5" customHeight="1">
      <c r="A55" s="2"/>
      <c r="B55" s="14"/>
      <c r="C55" s="2"/>
      <c r="D55" s="2"/>
      <c r="E55" s="2"/>
      <c r="F55" s="2"/>
      <c r="G55" s="28" t="s">
        <v>77</v>
      </c>
      <c r="H55" s="28"/>
      <c r="I55" s="28"/>
      <c r="J55" s="28"/>
      <c r="K55" s="28"/>
      <c r="L55" s="28"/>
      <c r="M55" s="28"/>
      <c r="N55" s="28"/>
      <c r="O55" s="28"/>
      <c r="P55" s="32">
        <f>データ!CA7</f>
        <v>96438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9"/>
      <c r="AE55" s="32">
        <f>データ!CB7</f>
        <v>97718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9"/>
      <c r="AT55" s="32">
        <f>データ!CC7</f>
        <v>102819</v>
      </c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9"/>
      <c r="BI55" s="32">
        <f>データ!CD7</f>
        <v>99782</v>
      </c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9"/>
      <c r="BX55" s="32">
        <f>データ!CE7</f>
        <v>102602</v>
      </c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9"/>
      <c r="CO55" s="2"/>
      <c r="CP55" s="2"/>
      <c r="CQ55" s="2"/>
      <c r="CR55" s="2"/>
      <c r="CS55" s="2"/>
      <c r="CT55" s="2"/>
      <c r="CU55" s="28" t="s">
        <v>77</v>
      </c>
      <c r="CV55" s="28"/>
      <c r="CW55" s="28"/>
      <c r="CX55" s="28"/>
      <c r="CY55" s="28"/>
      <c r="CZ55" s="28"/>
      <c r="DA55" s="28"/>
      <c r="DB55" s="28"/>
      <c r="DC55" s="28"/>
      <c r="DD55" s="32">
        <f>データ!CL7</f>
        <v>14038</v>
      </c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9"/>
      <c r="DS55" s="32">
        <f>データ!CM7</f>
        <v>14130</v>
      </c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9"/>
      <c r="EH55" s="32">
        <f>データ!CN7</f>
        <v>15550</v>
      </c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9"/>
      <c r="EW55" s="32">
        <f>データ!CO7</f>
        <v>15644</v>
      </c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9"/>
      <c r="FL55" s="32">
        <f>データ!CP7</f>
        <v>15956</v>
      </c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9"/>
      <c r="GA55" s="2"/>
      <c r="GB55" s="2"/>
      <c r="GC55" s="2"/>
      <c r="GD55" s="2"/>
      <c r="GE55" s="2"/>
      <c r="GF55" s="2"/>
      <c r="GG55" s="2"/>
      <c r="GH55" s="2"/>
      <c r="GI55" s="28" t="s">
        <v>77</v>
      </c>
      <c r="GJ55" s="28"/>
      <c r="GK55" s="28"/>
      <c r="GL55" s="28"/>
      <c r="GM55" s="28"/>
      <c r="GN55" s="28"/>
      <c r="GO55" s="28"/>
      <c r="GP55" s="28"/>
      <c r="GQ55" s="28"/>
      <c r="GR55" s="31">
        <f>データ!CW7</f>
        <v>48.1</v>
      </c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8"/>
      <c r="HG55" s="31">
        <f>データ!CX7</f>
        <v>48.2</v>
      </c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8"/>
      <c r="HV55" s="31">
        <f>データ!CY7</f>
        <v>48.2</v>
      </c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8"/>
      <c r="IK55" s="31">
        <f>データ!CZ7</f>
        <v>47.4</v>
      </c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8"/>
      <c r="IZ55" s="31">
        <f>データ!DA7</f>
        <v>48.1</v>
      </c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8"/>
      <c r="JO55" s="2"/>
      <c r="JP55" s="2"/>
      <c r="JQ55" s="2"/>
      <c r="JR55" s="2"/>
      <c r="JS55" s="2"/>
      <c r="JT55" s="2"/>
      <c r="JU55" s="2"/>
      <c r="JV55" s="2"/>
      <c r="JW55" s="28" t="s">
        <v>77</v>
      </c>
      <c r="JX55" s="28"/>
      <c r="JY55" s="28"/>
      <c r="JZ55" s="28"/>
      <c r="KA55" s="28"/>
      <c r="KB55" s="28"/>
      <c r="KC55" s="28"/>
      <c r="KD55" s="28"/>
      <c r="KE55" s="28"/>
      <c r="KF55" s="31">
        <f>データ!DH7</f>
        <v>16.7</v>
      </c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8"/>
      <c r="KU55" s="31">
        <f>データ!DI7</f>
        <v>16.899999999999999</v>
      </c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8"/>
      <c r="LJ55" s="31">
        <f>データ!DJ7</f>
        <v>16.600000000000001</v>
      </c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8"/>
      <c r="LY55" s="31">
        <f>データ!DK7</f>
        <v>16.899999999999999</v>
      </c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8"/>
      <c r="MN55" s="31">
        <f>データ!DL7</f>
        <v>17.600000000000001</v>
      </c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8"/>
      <c r="NC55" s="2"/>
      <c r="ND55" s="2"/>
      <c r="NE55" s="2"/>
      <c r="NF55" s="2"/>
      <c r="NG55" s="2"/>
      <c r="NH55" s="4"/>
      <c r="NI55" s="2"/>
      <c r="NJ55" s="67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110"/>
      <c r="OC55" s="36" t="s">
        <v>104</v>
      </c>
    </row>
    <row r="56" spans="1:393" ht="13.5" customHeight="1">
      <c r="A56" s="2"/>
      <c r="B56" s="14"/>
      <c r="C56" s="2"/>
      <c r="D56" s="2"/>
      <c r="E56" s="2"/>
      <c r="F56" s="2"/>
      <c r="G56" s="28" t="s">
        <v>10</v>
      </c>
      <c r="H56" s="28"/>
      <c r="I56" s="28"/>
      <c r="J56" s="28"/>
      <c r="K56" s="28"/>
      <c r="L56" s="28"/>
      <c r="M56" s="28"/>
      <c r="N56" s="28"/>
      <c r="O56" s="28"/>
      <c r="P56" s="32">
        <f>データ!CF7</f>
        <v>47924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9"/>
      <c r="AE56" s="32">
        <f>データ!CG7</f>
        <v>48807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9"/>
      <c r="AT56" s="32">
        <f>データ!CH7</f>
        <v>51594</v>
      </c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9"/>
      <c r="BI56" s="32">
        <f>データ!CI7</f>
        <v>53805</v>
      </c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9"/>
      <c r="BX56" s="32">
        <f>データ!CJ7</f>
        <v>56563</v>
      </c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9"/>
      <c r="CO56" s="2"/>
      <c r="CP56" s="2"/>
      <c r="CQ56" s="2"/>
      <c r="CR56" s="2"/>
      <c r="CS56" s="2"/>
      <c r="CT56" s="2"/>
      <c r="CU56" s="28" t="s">
        <v>10</v>
      </c>
      <c r="CV56" s="28"/>
      <c r="CW56" s="28"/>
      <c r="CX56" s="28"/>
      <c r="CY56" s="28"/>
      <c r="CZ56" s="28"/>
      <c r="DA56" s="28"/>
      <c r="DB56" s="28"/>
      <c r="DC56" s="28"/>
      <c r="DD56" s="32">
        <f>データ!CQ7</f>
        <v>12502</v>
      </c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9"/>
      <c r="DS56" s="32">
        <f>データ!CR7</f>
        <v>12970</v>
      </c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9"/>
      <c r="EH56" s="32">
        <f>データ!CS7</f>
        <v>13767</v>
      </c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9"/>
      <c r="EW56" s="32">
        <f>データ!CT7</f>
        <v>14046</v>
      </c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9"/>
      <c r="FL56" s="32">
        <f>データ!CU7</f>
        <v>14550</v>
      </c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9"/>
      <c r="GA56" s="2"/>
      <c r="GB56" s="2"/>
      <c r="GC56" s="2"/>
      <c r="GD56" s="2"/>
      <c r="GE56" s="2"/>
      <c r="GF56" s="2"/>
      <c r="GG56" s="2"/>
      <c r="GH56" s="2"/>
      <c r="GI56" s="28" t="s">
        <v>10</v>
      </c>
      <c r="GJ56" s="28"/>
      <c r="GK56" s="28"/>
      <c r="GL56" s="28"/>
      <c r="GM56" s="28"/>
      <c r="GN56" s="28"/>
      <c r="GO56" s="28"/>
      <c r="GP56" s="28"/>
      <c r="GQ56" s="28"/>
      <c r="GR56" s="31">
        <f>データ!DB7</f>
        <v>59.4</v>
      </c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8"/>
      <c r="HG56" s="31">
        <f>データ!DC7</f>
        <v>59.9</v>
      </c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8"/>
      <c r="HV56" s="31">
        <f>データ!DD7</f>
        <v>63.4</v>
      </c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8"/>
      <c r="IK56" s="31">
        <f>データ!DE7</f>
        <v>61.3</v>
      </c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8"/>
      <c r="IZ56" s="31">
        <f>データ!DF7</f>
        <v>61.4</v>
      </c>
      <c r="JA56" s="34"/>
      <c r="JB56" s="34"/>
      <c r="JC56" s="34"/>
      <c r="JD56" s="34"/>
      <c r="JE56" s="34"/>
      <c r="JF56" s="34"/>
      <c r="JG56" s="34"/>
      <c r="JH56" s="34"/>
      <c r="JI56" s="34"/>
      <c r="JJ56" s="34"/>
      <c r="JK56" s="34"/>
      <c r="JL56" s="34"/>
      <c r="JM56" s="34"/>
      <c r="JN56" s="38"/>
      <c r="JO56" s="2"/>
      <c r="JP56" s="2"/>
      <c r="JQ56" s="2"/>
      <c r="JR56" s="2"/>
      <c r="JS56" s="2"/>
      <c r="JT56" s="2"/>
      <c r="JU56" s="2"/>
      <c r="JV56" s="2"/>
      <c r="JW56" s="28" t="s">
        <v>10</v>
      </c>
      <c r="JX56" s="28"/>
      <c r="JY56" s="28"/>
      <c r="JZ56" s="28"/>
      <c r="KA56" s="28"/>
      <c r="KB56" s="28"/>
      <c r="KC56" s="28"/>
      <c r="KD56" s="28"/>
      <c r="KE56" s="28"/>
      <c r="KF56" s="31">
        <f>データ!DM7</f>
        <v>20.6</v>
      </c>
      <c r="KG56" s="34"/>
      <c r="KH56" s="34"/>
      <c r="KI56" s="34"/>
      <c r="KJ56" s="34"/>
      <c r="KK56" s="34"/>
      <c r="KL56" s="34"/>
      <c r="KM56" s="34"/>
      <c r="KN56" s="34"/>
      <c r="KO56" s="34"/>
      <c r="KP56" s="34"/>
      <c r="KQ56" s="34"/>
      <c r="KR56" s="34"/>
      <c r="KS56" s="34"/>
      <c r="KT56" s="38"/>
      <c r="KU56" s="31">
        <f>データ!DN7</f>
        <v>20.5</v>
      </c>
      <c r="KV56" s="34"/>
      <c r="KW56" s="34"/>
      <c r="KX56" s="34"/>
      <c r="KY56" s="34"/>
      <c r="KZ56" s="34"/>
      <c r="LA56" s="34"/>
      <c r="LB56" s="34"/>
      <c r="LC56" s="34"/>
      <c r="LD56" s="34"/>
      <c r="LE56" s="34"/>
      <c r="LF56" s="34"/>
      <c r="LG56" s="34"/>
      <c r="LH56" s="34"/>
      <c r="LI56" s="38"/>
      <c r="LJ56" s="31">
        <f>データ!DO7</f>
        <v>20.2</v>
      </c>
      <c r="LK56" s="34"/>
      <c r="LL56" s="34"/>
      <c r="LM56" s="34"/>
      <c r="LN56" s="34"/>
      <c r="LO56" s="34"/>
      <c r="LP56" s="34"/>
      <c r="LQ56" s="34"/>
      <c r="LR56" s="34"/>
      <c r="LS56" s="34"/>
      <c r="LT56" s="34"/>
      <c r="LU56" s="34"/>
      <c r="LV56" s="34"/>
      <c r="LW56" s="34"/>
      <c r="LX56" s="38"/>
      <c r="LY56" s="31">
        <f>データ!DP7</f>
        <v>20.2</v>
      </c>
      <c r="LZ56" s="34"/>
      <c r="MA56" s="34"/>
      <c r="MB56" s="34"/>
      <c r="MC56" s="34"/>
      <c r="MD56" s="34"/>
      <c r="ME56" s="34"/>
      <c r="MF56" s="34"/>
      <c r="MG56" s="34"/>
      <c r="MH56" s="34"/>
      <c r="MI56" s="34"/>
      <c r="MJ56" s="34"/>
      <c r="MK56" s="34"/>
      <c r="ML56" s="34"/>
      <c r="MM56" s="38"/>
      <c r="MN56" s="31">
        <f>データ!DQ7</f>
        <v>21.1</v>
      </c>
      <c r="MO56" s="34"/>
      <c r="MP56" s="34"/>
      <c r="MQ56" s="34"/>
      <c r="MR56" s="34"/>
      <c r="MS56" s="34"/>
      <c r="MT56" s="34"/>
      <c r="MU56" s="34"/>
      <c r="MV56" s="34"/>
      <c r="MW56" s="34"/>
      <c r="MX56" s="34"/>
      <c r="MY56" s="34"/>
      <c r="MZ56" s="34"/>
      <c r="NA56" s="34"/>
      <c r="NB56" s="38"/>
      <c r="NC56" s="2"/>
      <c r="ND56" s="2"/>
      <c r="NE56" s="2"/>
      <c r="NF56" s="2"/>
      <c r="NG56" s="2"/>
      <c r="NH56" s="4"/>
      <c r="NI56" s="2"/>
      <c r="NJ56" s="67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110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4"/>
      <c r="NI57" s="2"/>
      <c r="NJ57" s="67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110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4"/>
      <c r="NI58" s="2"/>
      <c r="NJ58" s="67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110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4"/>
      <c r="NI59" s="2"/>
      <c r="NJ59" s="67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110"/>
    </row>
    <row r="60" spans="1:393" ht="13.5" customHeight="1">
      <c r="A60" s="2"/>
      <c r="B60" s="1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36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36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36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"/>
      <c r="BG60" s="2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36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36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36"/>
      <c r="DB60" s="23"/>
      <c r="DC60" s="23"/>
      <c r="DD60" s="23"/>
      <c r="DE60" s="23"/>
      <c r="DF60" s="23"/>
      <c r="DG60" s="23"/>
      <c r="DH60" s="23"/>
      <c r="DI60" s="23"/>
      <c r="DJ60" s="36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"/>
      <c r="GQ60" s="2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36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36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36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"/>
      <c r="IU60" s="2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36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36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36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"/>
      <c r="LC60" s="2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36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4"/>
      <c r="NI60" s="2"/>
      <c r="NJ60" s="67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110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55"/>
      <c r="NI61" s="2"/>
      <c r="NJ61" s="67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110"/>
    </row>
    <row r="62" spans="1:393" ht="13.5" customHeight="1">
      <c r="A62" s="4"/>
      <c r="B62" s="1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12"/>
      <c r="CT62" s="21"/>
      <c r="CU62" s="21"/>
      <c r="CV62" s="25" t="s">
        <v>100</v>
      </c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2"/>
      <c r="NG62" s="22"/>
      <c r="NH62" s="54"/>
      <c r="NI62" s="2"/>
      <c r="NJ62" s="67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110"/>
    </row>
    <row r="63" spans="1:393" ht="13.5" customHeight="1">
      <c r="A63" s="4"/>
      <c r="B63" s="1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13"/>
      <c r="CT63" s="22"/>
      <c r="CU63" s="22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2"/>
      <c r="NG63" s="22"/>
      <c r="NH63" s="54"/>
      <c r="NI63" s="2"/>
      <c r="NJ63" s="67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110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4"/>
      <c r="NI64" s="2"/>
      <c r="NJ64" s="67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110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4"/>
      <c r="NI65" s="2"/>
      <c r="NJ65" s="67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110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4"/>
      <c r="NI66" s="2"/>
      <c r="NJ66" s="67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110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4"/>
      <c r="NI67" s="2"/>
      <c r="NJ67" s="68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111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4"/>
      <c r="NI68" s="2"/>
      <c r="NJ68" s="69" t="s">
        <v>106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112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52"/>
      <c r="NH69" s="4"/>
      <c r="NI69" s="2"/>
      <c r="NJ69" s="70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113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52"/>
      <c r="NH70" s="4"/>
      <c r="NI70" s="2"/>
      <c r="NJ70" s="73" t="s">
        <v>180</v>
      </c>
      <c r="NK70" s="89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89"/>
      <c r="NW70" s="89"/>
      <c r="NX70" s="116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52"/>
      <c r="NH71" s="4"/>
      <c r="NI71" s="2"/>
      <c r="NJ71" s="73"/>
      <c r="NK71" s="89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89"/>
      <c r="NW71" s="89"/>
      <c r="NX71" s="116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52"/>
      <c r="NH72" s="4"/>
      <c r="NI72" s="2"/>
      <c r="NJ72" s="73"/>
      <c r="NK72" s="89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89"/>
      <c r="NW72" s="89"/>
      <c r="NX72" s="116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2"/>
      <c r="NH73" s="4"/>
      <c r="NI73" s="2"/>
      <c r="NJ73" s="73"/>
      <c r="NK73" s="89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89"/>
      <c r="NW73" s="89"/>
      <c r="NX73" s="116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4"/>
      <c r="NI74" s="2"/>
      <c r="NJ74" s="73"/>
      <c r="NK74" s="89"/>
      <c r="NL74" s="89"/>
      <c r="NM74" s="89"/>
      <c r="NN74" s="89"/>
      <c r="NO74" s="89"/>
      <c r="NP74" s="89"/>
      <c r="NQ74" s="89"/>
      <c r="NR74" s="89"/>
      <c r="NS74" s="89"/>
      <c r="NT74" s="89"/>
      <c r="NU74" s="89"/>
      <c r="NV74" s="89"/>
      <c r="NW74" s="89"/>
      <c r="NX74" s="116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4"/>
      <c r="NI75" s="2"/>
      <c r="NJ75" s="73"/>
      <c r="NK75" s="89"/>
      <c r="NL75" s="89"/>
      <c r="NM75" s="89"/>
      <c r="NN75" s="89"/>
      <c r="NO75" s="89"/>
      <c r="NP75" s="89"/>
      <c r="NQ75" s="89"/>
      <c r="NR75" s="89"/>
      <c r="NS75" s="89"/>
      <c r="NT75" s="89"/>
      <c r="NU75" s="89"/>
      <c r="NV75" s="89"/>
      <c r="NW75" s="89"/>
      <c r="NX75" s="116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4"/>
      <c r="NI76" s="2"/>
      <c r="NJ76" s="73"/>
      <c r="NK76" s="89"/>
      <c r="NL76" s="89"/>
      <c r="NM76" s="89"/>
      <c r="NN76" s="89"/>
      <c r="NO76" s="89"/>
      <c r="NP76" s="89"/>
      <c r="NQ76" s="89"/>
      <c r="NR76" s="89"/>
      <c r="NS76" s="89"/>
      <c r="NT76" s="89"/>
      <c r="NU76" s="89"/>
      <c r="NV76" s="89"/>
      <c r="NW76" s="89"/>
      <c r="NX76" s="116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4"/>
      <c r="NI77" s="2"/>
      <c r="NJ77" s="73"/>
      <c r="NK77" s="89"/>
      <c r="NL77" s="89"/>
      <c r="NM77" s="89"/>
      <c r="NN77" s="89"/>
      <c r="NO77" s="89"/>
      <c r="NP77" s="89"/>
      <c r="NQ77" s="89"/>
      <c r="NR77" s="89"/>
      <c r="NS77" s="89"/>
      <c r="NT77" s="89"/>
      <c r="NU77" s="89"/>
      <c r="NV77" s="89"/>
      <c r="NW77" s="89"/>
      <c r="NX77" s="116"/>
    </row>
    <row r="78" spans="1:388" ht="13.5" customHeight="1">
      <c r="A78" s="2"/>
      <c r="B78" s="14"/>
      <c r="C78" s="2"/>
      <c r="D78" s="2"/>
      <c r="E78" s="2"/>
      <c r="F78" s="2"/>
      <c r="G78" s="27"/>
      <c r="H78" s="27"/>
      <c r="I78" s="27"/>
      <c r="J78" s="27"/>
      <c r="K78" s="27"/>
      <c r="L78" s="27"/>
      <c r="M78" s="27"/>
      <c r="N78" s="27"/>
      <c r="O78" s="27"/>
      <c r="P78" s="30" t="str">
        <f>データ!$B$11</f>
        <v>H30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7"/>
      <c r="AE78" s="30" t="str">
        <f>データ!$C$11</f>
        <v>R01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7"/>
      <c r="AT78" s="30" t="str">
        <f>データ!$D$11</f>
        <v>R02</v>
      </c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7"/>
      <c r="BI78" s="30" t="str">
        <f>データ!$E$11</f>
        <v>R03</v>
      </c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7"/>
      <c r="BX78" s="30" t="str">
        <f>データ!$F$11</f>
        <v>R04</v>
      </c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7"/>
      <c r="CM78" s="43"/>
      <c r="CN78" s="43"/>
      <c r="CO78" s="43"/>
      <c r="CP78" s="43"/>
      <c r="CQ78" s="43"/>
      <c r="CR78" s="43"/>
      <c r="CS78" s="45"/>
      <c r="CT78" s="43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30" t="str">
        <f>データ!$B$11</f>
        <v>H30</v>
      </c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7"/>
      <c r="DV78" s="30" t="str">
        <f>データ!$C$11</f>
        <v>R01</v>
      </c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7"/>
      <c r="EK78" s="30" t="str">
        <f>データ!$D$11</f>
        <v>R02</v>
      </c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7"/>
      <c r="EZ78" s="30" t="str">
        <f>データ!$E$11</f>
        <v>R03</v>
      </c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7"/>
      <c r="FO78" s="30" t="str">
        <f>データ!$F$11</f>
        <v>R04</v>
      </c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7"/>
      <c r="GD78" s="43"/>
      <c r="GE78" s="43"/>
      <c r="GF78" s="43"/>
      <c r="GG78" s="43"/>
      <c r="GH78" s="43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30" t="str">
        <f>データ!$B$11</f>
        <v>H30</v>
      </c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7"/>
      <c r="HI78" s="30" t="str">
        <f>データ!$C$11</f>
        <v>R01</v>
      </c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7"/>
      <c r="HX78" s="30" t="str">
        <f>データ!$D$11</f>
        <v>R02</v>
      </c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7"/>
      <c r="IM78" s="30" t="str">
        <f>データ!$E$11</f>
        <v>R03</v>
      </c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7"/>
      <c r="JB78" s="30" t="str">
        <f>データ!$F$11</f>
        <v>R04</v>
      </c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7"/>
      <c r="JQ78" s="43"/>
      <c r="JR78" s="43"/>
      <c r="JS78" s="43"/>
      <c r="JT78" s="43"/>
      <c r="JU78" s="43"/>
      <c r="JV78" s="43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30" t="str">
        <f>データ!$B$11</f>
        <v>H30</v>
      </c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7"/>
      <c r="KV78" s="30" t="str">
        <f>データ!$C$11</f>
        <v>R01</v>
      </c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7"/>
      <c r="LK78" s="30" t="str">
        <f>データ!$D$11</f>
        <v>R02</v>
      </c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7"/>
      <c r="LZ78" s="30" t="str">
        <f>データ!$E$11</f>
        <v>R03</v>
      </c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7"/>
      <c r="MO78" s="30" t="str">
        <f>データ!$F$11</f>
        <v>R04</v>
      </c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7"/>
      <c r="ND78" s="2"/>
      <c r="NE78" s="2"/>
      <c r="NF78" s="2"/>
      <c r="NG78" s="52"/>
      <c r="NH78" s="4"/>
      <c r="NI78" s="2"/>
      <c r="NJ78" s="73"/>
      <c r="NK78" s="89"/>
      <c r="NL78" s="89"/>
      <c r="NM78" s="89"/>
      <c r="NN78" s="89"/>
      <c r="NO78" s="89"/>
      <c r="NP78" s="89"/>
      <c r="NQ78" s="89"/>
      <c r="NR78" s="89"/>
      <c r="NS78" s="89"/>
      <c r="NT78" s="89"/>
      <c r="NU78" s="89"/>
      <c r="NV78" s="89"/>
      <c r="NW78" s="89"/>
      <c r="NX78" s="116"/>
    </row>
    <row r="79" spans="1:388" ht="13.5" customHeight="1">
      <c r="A79" s="2"/>
      <c r="B79" s="14"/>
      <c r="C79" s="2"/>
      <c r="D79" s="2"/>
      <c r="E79" s="2"/>
      <c r="F79" s="2"/>
      <c r="G79" s="28" t="s">
        <v>77</v>
      </c>
      <c r="H79" s="28"/>
      <c r="I79" s="28"/>
      <c r="J79" s="28"/>
      <c r="K79" s="28"/>
      <c r="L79" s="28"/>
      <c r="M79" s="28"/>
      <c r="N79" s="28"/>
      <c r="O79" s="28"/>
      <c r="P79" s="31">
        <f>データ!DS7</f>
        <v>0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8"/>
      <c r="AE79" s="31">
        <f>データ!DT7</f>
        <v>0</v>
      </c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8"/>
      <c r="AT79" s="31">
        <f>データ!DU7</f>
        <v>0</v>
      </c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8"/>
      <c r="BI79" s="31">
        <f>データ!DV7</f>
        <v>0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8"/>
      <c r="BX79" s="31">
        <f>データ!DW7</f>
        <v>0</v>
      </c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8"/>
      <c r="CM79" s="44"/>
      <c r="CN79" s="44"/>
      <c r="CO79" s="44"/>
      <c r="CP79" s="44"/>
      <c r="CQ79" s="44"/>
      <c r="CR79" s="44"/>
      <c r="CS79" s="46"/>
      <c r="CT79" s="44"/>
      <c r="CU79" s="27"/>
      <c r="CV79" s="27"/>
      <c r="CW79" s="27"/>
      <c r="CX79" s="28" t="s">
        <v>77</v>
      </c>
      <c r="CY79" s="28"/>
      <c r="CZ79" s="28"/>
      <c r="DA79" s="28"/>
      <c r="DB79" s="28"/>
      <c r="DC79" s="28"/>
      <c r="DD79" s="28"/>
      <c r="DE79" s="28"/>
      <c r="DF79" s="28"/>
      <c r="DG79" s="31">
        <f>データ!ED7</f>
        <v>40.200000000000003</v>
      </c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8"/>
      <c r="DV79" s="31">
        <f>データ!EE7</f>
        <v>43.7</v>
      </c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8"/>
      <c r="EK79" s="31">
        <f>データ!EF7</f>
        <v>44.3</v>
      </c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8"/>
      <c r="EZ79" s="31">
        <f>データ!EG7</f>
        <v>45.3</v>
      </c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8"/>
      <c r="FO79" s="31">
        <f>データ!EH7</f>
        <v>47.6</v>
      </c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8"/>
      <c r="GD79" s="44"/>
      <c r="GE79" s="44"/>
      <c r="GF79" s="44"/>
      <c r="GG79" s="44"/>
      <c r="GH79" s="44"/>
      <c r="GI79" s="27"/>
      <c r="GJ79" s="27"/>
      <c r="GK79" s="28" t="s">
        <v>77</v>
      </c>
      <c r="GL79" s="28"/>
      <c r="GM79" s="28"/>
      <c r="GN79" s="28"/>
      <c r="GO79" s="28"/>
      <c r="GP79" s="28"/>
      <c r="GQ79" s="28"/>
      <c r="GR79" s="28"/>
      <c r="GS79" s="28"/>
      <c r="GT79" s="31">
        <f>データ!EO7</f>
        <v>69.8</v>
      </c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8"/>
      <c r="HI79" s="31">
        <f>データ!EP7</f>
        <v>73.3</v>
      </c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8"/>
      <c r="HX79" s="31">
        <f>データ!EQ7</f>
        <v>71.099999999999994</v>
      </c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8"/>
      <c r="IM79" s="31">
        <f>データ!ER7</f>
        <v>68.900000000000006</v>
      </c>
      <c r="IN79" s="34"/>
      <c r="IO79" s="34"/>
      <c r="IP79" s="34"/>
      <c r="IQ79" s="34"/>
      <c r="IR79" s="34"/>
      <c r="IS79" s="34"/>
      <c r="IT79" s="34"/>
      <c r="IU79" s="34"/>
      <c r="IV79" s="34"/>
      <c r="IW79" s="34"/>
      <c r="IX79" s="34"/>
      <c r="IY79" s="34"/>
      <c r="IZ79" s="34"/>
      <c r="JA79" s="38"/>
      <c r="JB79" s="31">
        <f>データ!ES7</f>
        <v>66.8</v>
      </c>
      <c r="JC79" s="34"/>
      <c r="JD79" s="34"/>
      <c r="JE79" s="34"/>
      <c r="JF79" s="34"/>
      <c r="JG79" s="34"/>
      <c r="JH79" s="34"/>
      <c r="JI79" s="34"/>
      <c r="JJ79" s="34"/>
      <c r="JK79" s="34"/>
      <c r="JL79" s="34"/>
      <c r="JM79" s="34"/>
      <c r="JN79" s="34"/>
      <c r="JO79" s="34"/>
      <c r="JP79" s="38"/>
      <c r="JQ79" s="51"/>
      <c r="JR79" s="51"/>
      <c r="JS79" s="51"/>
      <c r="JT79" s="51"/>
      <c r="JU79" s="51"/>
      <c r="JV79" s="51"/>
      <c r="JW79" s="27"/>
      <c r="JX79" s="28" t="s">
        <v>77</v>
      </c>
      <c r="JY79" s="28"/>
      <c r="JZ79" s="28"/>
      <c r="KA79" s="28"/>
      <c r="KB79" s="28"/>
      <c r="KC79" s="28"/>
      <c r="KD79" s="28"/>
      <c r="KE79" s="28"/>
      <c r="KF79" s="28"/>
      <c r="KG79" s="32">
        <f>データ!EZ7</f>
        <v>68003100</v>
      </c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9"/>
      <c r="KV79" s="32">
        <f>データ!FA7</f>
        <v>68669054</v>
      </c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9"/>
      <c r="LK79" s="32">
        <f>データ!FB7</f>
        <v>74245534</v>
      </c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9"/>
      <c r="LZ79" s="32">
        <f>データ!FC7</f>
        <v>75204262</v>
      </c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9"/>
      <c r="MO79" s="32">
        <f>データ!FD7</f>
        <v>77440803</v>
      </c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9"/>
      <c r="ND79" s="2"/>
      <c r="NE79" s="2"/>
      <c r="NF79" s="2"/>
      <c r="NG79" s="52"/>
      <c r="NH79" s="4"/>
      <c r="NI79" s="2"/>
      <c r="NJ79" s="73"/>
      <c r="NK79" s="89"/>
      <c r="NL79" s="89"/>
      <c r="NM79" s="89"/>
      <c r="NN79" s="89"/>
      <c r="NO79" s="89"/>
      <c r="NP79" s="89"/>
      <c r="NQ79" s="89"/>
      <c r="NR79" s="89"/>
      <c r="NS79" s="89"/>
      <c r="NT79" s="89"/>
      <c r="NU79" s="89"/>
      <c r="NV79" s="89"/>
      <c r="NW79" s="89"/>
      <c r="NX79" s="116"/>
    </row>
    <row r="80" spans="1:388" ht="13.5" customHeight="1">
      <c r="A80" s="2"/>
      <c r="B80" s="14"/>
      <c r="C80" s="2"/>
      <c r="D80" s="2"/>
      <c r="E80" s="2"/>
      <c r="F80" s="2"/>
      <c r="G80" s="28" t="s">
        <v>10</v>
      </c>
      <c r="H80" s="28"/>
      <c r="I80" s="28"/>
      <c r="J80" s="28"/>
      <c r="K80" s="28"/>
      <c r="L80" s="28"/>
      <c r="M80" s="28"/>
      <c r="N80" s="28"/>
      <c r="O80" s="28"/>
      <c r="P80" s="31">
        <f>データ!DX7</f>
        <v>90.8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8"/>
      <c r="AE80" s="31">
        <f>データ!DY7</f>
        <v>81.900000000000006</v>
      </c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8"/>
      <c r="AT80" s="31">
        <f>データ!DZ7</f>
        <v>91.6</v>
      </c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8"/>
      <c r="BI80" s="31">
        <f>データ!EA7</f>
        <v>100.1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8"/>
      <c r="BX80" s="31">
        <f>データ!EB7</f>
        <v>94.9</v>
      </c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8"/>
      <c r="CM80" s="44"/>
      <c r="CN80" s="44"/>
      <c r="CO80" s="44"/>
      <c r="CP80" s="44"/>
      <c r="CQ80" s="44"/>
      <c r="CR80" s="44"/>
      <c r="CS80" s="46"/>
      <c r="CT80" s="44"/>
      <c r="CU80" s="27"/>
      <c r="CV80" s="27"/>
      <c r="CW80" s="27"/>
      <c r="CX80" s="28" t="s">
        <v>10</v>
      </c>
      <c r="CY80" s="28"/>
      <c r="CZ80" s="28"/>
      <c r="DA80" s="28"/>
      <c r="DB80" s="28"/>
      <c r="DC80" s="28"/>
      <c r="DD80" s="28"/>
      <c r="DE80" s="28"/>
      <c r="DF80" s="28"/>
      <c r="DG80" s="31">
        <f>データ!EI7</f>
        <v>48.6</v>
      </c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8"/>
      <c r="DV80" s="31">
        <f>データ!EJ7</f>
        <v>50.8</v>
      </c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8"/>
      <c r="EK80" s="31">
        <f>データ!EK7</f>
        <v>51.4</v>
      </c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8"/>
      <c r="EZ80" s="31">
        <f>データ!EL7</f>
        <v>51.9</v>
      </c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8"/>
      <c r="FO80" s="31">
        <f>データ!EM7</f>
        <v>53.8</v>
      </c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8"/>
      <c r="GD80" s="44"/>
      <c r="GE80" s="44"/>
      <c r="GF80" s="44"/>
      <c r="GG80" s="44"/>
      <c r="GH80" s="44"/>
      <c r="GI80" s="27"/>
      <c r="GJ80" s="27"/>
      <c r="GK80" s="28" t="s">
        <v>10</v>
      </c>
      <c r="GL80" s="28"/>
      <c r="GM80" s="28"/>
      <c r="GN80" s="28"/>
      <c r="GO80" s="28"/>
      <c r="GP80" s="28"/>
      <c r="GQ80" s="28"/>
      <c r="GR80" s="28"/>
      <c r="GS80" s="28"/>
      <c r="GT80" s="31">
        <f>データ!ET7</f>
        <v>70.099999999999994</v>
      </c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8"/>
      <c r="HI80" s="31">
        <f>データ!EU7</f>
        <v>72.599999999999994</v>
      </c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8"/>
      <c r="HX80" s="31">
        <f>データ!EV7</f>
        <v>71.900000000000006</v>
      </c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8"/>
      <c r="IM80" s="31">
        <f>データ!EW7</f>
        <v>71.2</v>
      </c>
      <c r="IN80" s="34"/>
      <c r="IO80" s="34"/>
      <c r="IP80" s="34"/>
      <c r="IQ80" s="34"/>
      <c r="IR80" s="34"/>
      <c r="IS80" s="34"/>
      <c r="IT80" s="34"/>
      <c r="IU80" s="34"/>
      <c r="IV80" s="34"/>
      <c r="IW80" s="34"/>
      <c r="IX80" s="34"/>
      <c r="IY80" s="34"/>
      <c r="IZ80" s="34"/>
      <c r="JA80" s="38"/>
      <c r="JB80" s="31">
        <f>データ!EX7</f>
        <v>71.8</v>
      </c>
      <c r="JC80" s="34"/>
      <c r="JD80" s="34"/>
      <c r="JE80" s="34"/>
      <c r="JF80" s="34"/>
      <c r="JG80" s="34"/>
      <c r="JH80" s="34"/>
      <c r="JI80" s="34"/>
      <c r="JJ80" s="34"/>
      <c r="JK80" s="34"/>
      <c r="JL80" s="34"/>
      <c r="JM80" s="34"/>
      <c r="JN80" s="34"/>
      <c r="JO80" s="34"/>
      <c r="JP80" s="38"/>
      <c r="JQ80" s="51"/>
      <c r="JR80" s="51"/>
      <c r="JS80" s="51"/>
      <c r="JT80" s="51"/>
      <c r="JU80" s="51"/>
      <c r="JV80" s="51"/>
      <c r="JW80" s="27"/>
      <c r="JX80" s="28" t="s">
        <v>10</v>
      </c>
      <c r="JY80" s="28"/>
      <c r="JZ80" s="28"/>
      <c r="KA80" s="28"/>
      <c r="KB80" s="28"/>
      <c r="KC80" s="28"/>
      <c r="KD80" s="28"/>
      <c r="KE80" s="28"/>
      <c r="KF80" s="28"/>
      <c r="KG80" s="32">
        <f>データ!FE7</f>
        <v>43785070</v>
      </c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9"/>
      <c r="KV80" s="32">
        <f>データ!FF7</f>
        <v>44436827</v>
      </c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9"/>
      <c r="LK80" s="32">
        <f>データ!FG7</f>
        <v>45896030</v>
      </c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9"/>
      <c r="LZ80" s="32">
        <f>データ!FH7</f>
        <v>47415042</v>
      </c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9"/>
      <c r="MO80" s="32">
        <f>データ!FI7</f>
        <v>47985814</v>
      </c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9"/>
      <c r="ND80" s="2"/>
      <c r="NE80" s="2"/>
      <c r="NF80" s="2"/>
      <c r="NG80" s="52"/>
      <c r="NH80" s="4"/>
      <c r="NI80" s="2"/>
      <c r="NJ80" s="73"/>
      <c r="NK80" s="89"/>
      <c r="NL80" s="89"/>
      <c r="NM80" s="89"/>
      <c r="NN80" s="89"/>
      <c r="NO80" s="89"/>
      <c r="NP80" s="89"/>
      <c r="NQ80" s="89"/>
      <c r="NR80" s="89"/>
      <c r="NS80" s="89"/>
      <c r="NT80" s="89"/>
      <c r="NU80" s="89"/>
      <c r="NV80" s="89"/>
      <c r="NW80" s="89"/>
      <c r="NX80" s="116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52"/>
      <c r="NH81" s="4"/>
      <c r="NI81" s="2"/>
      <c r="NJ81" s="73"/>
      <c r="NK81" s="89"/>
      <c r="NL81" s="89"/>
      <c r="NM81" s="89"/>
      <c r="NN81" s="89"/>
      <c r="NO81" s="89"/>
      <c r="NP81" s="89"/>
      <c r="NQ81" s="89"/>
      <c r="NR81" s="89"/>
      <c r="NS81" s="89"/>
      <c r="NT81" s="89"/>
      <c r="NU81" s="89"/>
      <c r="NV81" s="89"/>
      <c r="NW81" s="89"/>
      <c r="NX81" s="116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4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4"/>
      <c r="NI82" s="2"/>
      <c r="NJ82" s="73"/>
      <c r="NK82" s="89"/>
      <c r="NL82" s="89"/>
      <c r="NM82" s="89"/>
      <c r="NN82" s="89"/>
      <c r="NO82" s="89"/>
      <c r="NP82" s="89"/>
      <c r="NQ82" s="89"/>
      <c r="NR82" s="89"/>
      <c r="NS82" s="89"/>
      <c r="NT82" s="89"/>
      <c r="NU82" s="89"/>
      <c r="NV82" s="89"/>
      <c r="NW82" s="89"/>
      <c r="NX82" s="116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4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4"/>
      <c r="NI83" s="2"/>
      <c r="NJ83" s="73"/>
      <c r="NK83" s="89"/>
      <c r="NL83" s="89"/>
      <c r="NM83" s="89"/>
      <c r="NN83" s="89"/>
      <c r="NO83" s="89"/>
      <c r="NP83" s="89"/>
      <c r="NQ83" s="89"/>
      <c r="NR83" s="89"/>
      <c r="NS83" s="89"/>
      <c r="NT83" s="89"/>
      <c r="NU83" s="89"/>
      <c r="NV83" s="89"/>
      <c r="NW83" s="89"/>
      <c r="NX83" s="116"/>
    </row>
    <row r="84" spans="1:388" ht="13.5" customHeight="1">
      <c r="A84" s="2"/>
      <c r="B84" s="15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15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55"/>
      <c r="NI84" s="2"/>
      <c r="NJ84" s="74"/>
      <c r="NK84" s="90"/>
      <c r="NL84" s="90"/>
      <c r="NM84" s="90"/>
      <c r="NN84" s="90"/>
      <c r="NO84" s="90"/>
      <c r="NP84" s="90"/>
      <c r="NQ84" s="90"/>
      <c r="NR84" s="90"/>
      <c r="NS84" s="90"/>
      <c r="NT84" s="90"/>
      <c r="NU84" s="90"/>
      <c r="NV84" s="90"/>
      <c r="NW84" s="90"/>
      <c r="NX84" s="117"/>
    </row>
    <row r="85" spans="1:388">
      <c r="B85" s="16" t="s">
        <v>107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16"/>
      <c r="JI85" s="16"/>
      <c r="JJ85" s="16"/>
      <c r="JK85" s="16"/>
      <c r="JL85" s="16"/>
      <c r="JM85" s="16"/>
      <c r="JN85" s="16"/>
      <c r="JO85" s="16"/>
      <c r="JP85" s="16"/>
      <c r="JQ85" s="16"/>
      <c r="JR85" s="16"/>
      <c r="JS85" s="16"/>
      <c r="JT85" s="16"/>
      <c r="JU85" s="16"/>
      <c r="JV85" s="16"/>
      <c r="JW85" s="16"/>
      <c r="JX85" s="16"/>
      <c r="JY85" s="16"/>
      <c r="JZ85" s="16"/>
      <c r="KA85" s="16"/>
      <c r="KB85" s="16"/>
      <c r="KC85" s="16"/>
      <c r="KD85" s="16"/>
      <c r="KE85" s="16"/>
      <c r="KF85" s="16"/>
      <c r="KG85" s="16"/>
      <c r="KH85" s="16"/>
      <c r="KI85" s="16"/>
      <c r="KJ85" s="16"/>
      <c r="KK85" s="16"/>
      <c r="KL85" s="16"/>
      <c r="KM85" s="16"/>
      <c r="KN85" s="16"/>
      <c r="KO85" s="16"/>
      <c r="KP85" s="16"/>
      <c r="KQ85" s="16"/>
      <c r="KR85" s="16"/>
      <c r="KS85" s="16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6"/>
      <c r="LG85" s="16"/>
      <c r="LH85" s="16"/>
      <c r="LI85" s="16"/>
      <c r="LJ85" s="16"/>
      <c r="LK85" s="16"/>
      <c r="LL85" s="16"/>
      <c r="LM85" s="16"/>
      <c r="LN85" s="16"/>
      <c r="LO85" s="16"/>
      <c r="LP85" s="16"/>
      <c r="LQ85" s="16"/>
      <c r="LR85" s="16"/>
      <c r="LS85" s="16"/>
      <c r="LT85" s="16"/>
      <c r="LU85" s="16"/>
      <c r="LV85" s="16"/>
      <c r="LW85" s="16"/>
      <c r="LX85" s="16"/>
      <c r="LY85" s="16"/>
      <c r="LZ85" s="16"/>
      <c r="MA85" s="16"/>
      <c r="MB85" s="16"/>
      <c r="MC85" s="16"/>
      <c r="MD85" s="16"/>
      <c r="ME85" s="16"/>
      <c r="MF85" s="16"/>
      <c r="MG85" s="16"/>
      <c r="MH85" s="16"/>
      <c r="MI85" s="16"/>
      <c r="MJ85" s="16"/>
      <c r="MK85" s="16"/>
      <c r="ML85" s="16"/>
      <c r="MM85" s="16"/>
      <c r="MN85" s="16"/>
      <c r="MO85" s="16"/>
      <c r="MP85" s="16"/>
      <c r="MQ85" s="16"/>
      <c r="MR85" s="16"/>
      <c r="MS85" s="16"/>
      <c r="MT85" s="16"/>
      <c r="MU85" s="16"/>
      <c r="MV85" s="16"/>
      <c r="MW85" s="16"/>
      <c r="MX85" s="16"/>
      <c r="MY85" s="16"/>
      <c r="MZ85" s="16"/>
      <c r="NA85" s="16"/>
      <c r="NB85" s="16"/>
      <c r="NC85" s="16"/>
      <c r="ND85" s="16"/>
      <c r="NE85" s="16"/>
      <c r="NF85" s="16"/>
      <c r="NG85" s="16"/>
      <c r="NH85" s="16"/>
    </row>
    <row r="86" spans="1:388">
      <c r="C86" s="2"/>
      <c r="BH86" s="2"/>
      <c r="GR86" s="2"/>
      <c r="IV86" s="2"/>
      <c r="LD86" s="2"/>
    </row>
    <row r="87" spans="1:388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>
      <c r="A88" s="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>
      <c r="A89" s="5"/>
      <c r="B89" s="17" t="s">
        <v>108</v>
      </c>
      <c r="C89" s="17" t="s">
        <v>55</v>
      </c>
      <c r="D89" s="17" t="s">
        <v>109</v>
      </c>
      <c r="E89" s="17" t="s">
        <v>93</v>
      </c>
      <c r="F89" s="17" t="s">
        <v>48</v>
      </c>
      <c r="G89" s="17" t="s">
        <v>110</v>
      </c>
      <c r="H89" s="17" t="s">
        <v>111</v>
      </c>
      <c r="I89" s="17" t="s">
        <v>112</v>
      </c>
      <c r="J89" s="17" t="s">
        <v>108</v>
      </c>
      <c r="K89" s="17" t="s">
        <v>55</v>
      </c>
      <c r="L89" s="17" t="s">
        <v>109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>
      <c r="A90" s="5"/>
      <c r="B90" s="17" t="str">
        <f>データ!AS6</f>
        <v>【103.5】</v>
      </c>
      <c r="C90" s="17" t="str">
        <f>データ!BD6</f>
        <v>【86.4】</v>
      </c>
      <c r="D90" s="17" t="str">
        <f>データ!BO6</f>
        <v>【83.7】</v>
      </c>
      <c r="E90" s="17" t="str">
        <f>データ!BZ6</f>
        <v>【66.8】</v>
      </c>
      <c r="F90" s="17" t="str">
        <f>データ!CK6</f>
        <v>【61,837】</v>
      </c>
      <c r="G90" s="17" t="str">
        <f>データ!CV6</f>
        <v>【17,600】</v>
      </c>
      <c r="H90" s="17" t="str">
        <f>データ!DG6</f>
        <v>【55.6】</v>
      </c>
      <c r="I90" s="17" t="str">
        <f>データ!DR6</f>
        <v>【25.1】</v>
      </c>
      <c r="J90" s="17" t="str">
        <f>データ!EC6</f>
        <v>【63.0】</v>
      </c>
      <c r="K90" s="17" t="str">
        <f>データ!EN6</f>
        <v>【56.4】</v>
      </c>
      <c r="L90" s="17" t="str">
        <f>データ!EY6</f>
        <v>【70.7】</v>
      </c>
      <c r="M90" s="29" t="str">
        <f>データ!FJ6</f>
        <v>【49,963,977】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oZnc6bYY9C0D2Hc3orfppXPUIL4ZaMZdKTQOBZ7FO0S8gU5iHgGR4k7b6fvAD1irLI1xicvOz5lDVR2+lISeWg==" saltValue="26eOVj1QoeAqI+BulGdqxQ==" spinCount="100000" sheet="1" objects="1" scenarios="1" formatCells="0" formatColumns="0" formatRows="0"/>
  <mergeCells count="286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2:AT12"/>
    <mergeCell ref="AU12:CM12"/>
    <mergeCell ref="CN12:EF12"/>
    <mergeCell ref="EG12:FY12"/>
    <mergeCell ref="FZ12:HR12"/>
    <mergeCell ref="ID12:JV12"/>
    <mergeCell ref="JW12:LO12"/>
    <mergeCell ref="LP12:NH12"/>
    <mergeCell ref="B13:NH13"/>
    <mergeCell ref="B14:NH14"/>
    <mergeCell ref="NJ16:NN16"/>
    <mergeCell ref="NJ17:NN17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P78:AD78"/>
    <mergeCell ref="AE78:AS78"/>
    <mergeCell ref="AT78:BH78"/>
    <mergeCell ref="BI78:BW78"/>
    <mergeCell ref="BX78:CL78"/>
    <mergeCell ref="DG78:DU78"/>
    <mergeCell ref="DV78:EJ78"/>
    <mergeCell ref="EK78:EY78"/>
    <mergeCell ref="EZ78:FN78"/>
    <mergeCell ref="FO78:GC78"/>
    <mergeCell ref="GT78:HH78"/>
    <mergeCell ref="HI78:HW78"/>
    <mergeCell ref="HX78:IL78"/>
    <mergeCell ref="IM78:JA78"/>
    <mergeCell ref="JB78:JP78"/>
    <mergeCell ref="KG78:KU78"/>
    <mergeCell ref="KV78:LJ78"/>
    <mergeCell ref="LK78:LY78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DV79:EJ79"/>
    <mergeCell ref="EK79:EY79"/>
    <mergeCell ref="EZ79:FN79"/>
    <mergeCell ref="FO79:GC79"/>
    <mergeCell ref="GK79:GS79"/>
    <mergeCell ref="GT79:HH79"/>
    <mergeCell ref="HI79:HW79"/>
    <mergeCell ref="HX79:IL79"/>
    <mergeCell ref="IM79:JA79"/>
    <mergeCell ref="JB79:JP79"/>
    <mergeCell ref="JX79:KF79"/>
    <mergeCell ref="KG79:KU79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CX80:DF80"/>
    <mergeCell ref="DG80:DU80"/>
    <mergeCell ref="DV80:EJ80"/>
    <mergeCell ref="EK80:EY80"/>
    <mergeCell ref="EZ80:FN80"/>
    <mergeCell ref="FO80:GC80"/>
    <mergeCell ref="GK80:GS80"/>
    <mergeCell ref="GT80:HH80"/>
    <mergeCell ref="HI80:HW80"/>
    <mergeCell ref="HX80:IL80"/>
    <mergeCell ref="IM80:JA80"/>
    <mergeCell ref="JB80:JP80"/>
    <mergeCell ref="JX80:KF80"/>
    <mergeCell ref="KG80:KU80"/>
    <mergeCell ref="KV80:LJ80"/>
    <mergeCell ref="LK80:LY80"/>
    <mergeCell ref="LZ80:MN80"/>
    <mergeCell ref="MO80:NC80"/>
    <mergeCell ref="B85:NH85"/>
    <mergeCell ref="B2:NX4"/>
    <mergeCell ref="NJ14:NX15"/>
    <mergeCell ref="F16:ND17"/>
    <mergeCell ref="NO16:NS17"/>
    <mergeCell ref="NT16:NX17"/>
    <mergeCell ref="NJ18:NL19"/>
    <mergeCell ref="NM18:NN19"/>
    <mergeCell ref="NO18:NQ19"/>
    <mergeCell ref="NR18:NS19"/>
    <mergeCell ref="NT18:NV19"/>
    <mergeCell ref="NW18:NX19"/>
    <mergeCell ref="NJ20:NX21"/>
    <mergeCell ref="NJ35:NX36"/>
    <mergeCell ref="NJ37:NX38"/>
    <mergeCell ref="NJ52:NX53"/>
    <mergeCell ref="CV62:NE63"/>
    <mergeCell ref="NJ68:NX69"/>
    <mergeCell ref="NJ22:NX34"/>
    <mergeCell ref="NJ39:NX51"/>
    <mergeCell ref="NJ54:NX67"/>
    <mergeCell ref="NJ70:NX84"/>
  </mergeCells>
  <phoneticPr fontId="3"/>
  <dataValidations count="1">
    <dataValidation type="list" allowBlank="1" showDropDown="0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4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FJ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>
      <c r="A1" t="s">
        <v>113</v>
      </c>
      <c r="AI1" s="29">
        <v>1</v>
      </c>
      <c r="AJ1" s="29">
        <v>1</v>
      </c>
      <c r="AK1" s="29">
        <v>1</v>
      </c>
      <c r="AL1" s="29">
        <v>1</v>
      </c>
      <c r="AM1" s="29">
        <v>1</v>
      </c>
      <c r="AN1" s="29">
        <v>1</v>
      </c>
      <c r="AO1" s="29">
        <v>1</v>
      </c>
      <c r="AP1" s="29">
        <v>1</v>
      </c>
      <c r="AQ1" s="29">
        <v>1</v>
      </c>
      <c r="AR1" s="29">
        <v>1</v>
      </c>
      <c r="AS1" s="29"/>
      <c r="AT1" s="29">
        <v>1</v>
      </c>
      <c r="AU1" s="29">
        <v>1</v>
      </c>
      <c r="AV1" s="29">
        <v>1</v>
      </c>
      <c r="AW1" s="29">
        <v>1</v>
      </c>
      <c r="AX1" s="29">
        <v>1</v>
      </c>
      <c r="AY1" s="29">
        <v>1</v>
      </c>
      <c r="AZ1" s="29">
        <v>1</v>
      </c>
      <c r="BA1" s="29">
        <v>1</v>
      </c>
      <c r="BB1" s="29">
        <v>1</v>
      </c>
      <c r="BC1" s="29">
        <v>1</v>
      </c>
      <c r="BD1" s="29"/>
      <c r="BE1" s="29">
        <v>1</v>
      </c>
      <c r="BF1" s="29">
        <v>1</v>
      </c>
      <c r="BG1" s="29">
        <v>1</v>
      </c>
      <c r="BH1" s="29">
        <v>1</v>
      </c>
      <c r="BI1" s="29">
        <v>1</v>
      </c>
      <c r="BJ1" s="29">
        <v>1</v>
      </c>
      <c r="BK1" s="29">
        <v>1</v>
      </c>
      <c r="BL1" s="29">
        <v>1</v>
      </c>
      <c r="BM1" s="29">
        <v>1</v>
      </c>
      <c r="BN1" s="29">
        <v>1</v>
      </c>
      <c r="BO1" s="29"/>
      <c r="BP1" s="29">
        <v>1</v>
      </c>
      <c r="BQ1" s="29">
        <v>1</v>
      </c>
      <c r="BR1" s="29">
        <v>1</v>
      </c>
      <c r="BS1" s="29">
        <v>1</v>
      </c>
      <c r="BT1" s="29">
        <v>1</v>
      </c>
      <c r="BU1" s="29">
        <v>1</v>
      </c>
      <c r="BV1" s="29">
        <v>1</v>
      </c>
      <c r="BW1" s="29">
        <v>1</v>
      </c>
      <c r="BX1" s="29">
        <v>1</v>
      </c>
      <c r="BY1" s="29">
        <v>1</v>
      </c>
      <c r="BZ1" s="29"/>
      <c r="CA1" s="29">
        <v>1</v>
      </c>
      <c r="CB1" s="29">
        <v>1</v>
      </c>
      <c r="CC1" s="29">
        <v>1</v>
      </c>
      <c r="CD1" s="29">
        <v>1</v>
      </c>
      <c r="CE1" s="29">
        <v>1</v>
      </c>
      <c r="CF1" s="29">
        <v>1</v>
      </c>
      <c r="CG1" s="29">
        <v>1</v>
      </c>
      <c r="CH1" s="29">
        <v>1</v>
      </c>
      <c r="CI1" s="29">
        <v>1</v>
      </c>
      <c r="CJ1" s="29">
        <v>1</v>
      </c>
      <c r="CK1" s="29"/>
      <c r="CL1" s="29">
        <v>1</v>
      </c>
      <c r="CM1" s="29">
        <v>1</v>
      </c>
      <c r="CN1" s="29">
        <v>1</v>
      </c>
      <c r="CO1" s="29">
        <v>1</v>
      </c>
      <c r="CP1" s="29">
        <v>1</v>
      </c>
      <c r="CQ1" s="29">
        <v>1</v>
      </c>
      <c r="CR1" s="29">
        <v>1</v>
      </c>
      <c r="CS1" s="29">
        <v>1</v>
      </c>
      <c r="CT1" s="29">
        <v>1</v>
      </c>
      <c r="CU1" s="29">
        <v>1</v>
      </c>
      <c r="CV1" s="29"/>
      <c r="CW1" s="29">
        <v>1</v>
      </c>
      <c r="CX1" s="29">
        <v>1</v>
      </c>
      <c r="CY1" s="29">
        <v>1</v>
      </c>
      <c r="CZ1" s="29">
        <v>1</v>
      </c>
      <c r="DA1" s="29">
        <v>1</v>
      </c>
      <c r="DB1" s="29">
        <v>1</v>
      </c>
      <c r="DC1" s="29">
        <v>1</v>
      </c>
      <c r="DD1" s="29">
        <v>1</v>
      </c>
      <c r="DE1" s="29">
        <v>1</v>
      </c>
      <c r="DF1" s="29">
        <v>1</v>
      </c>
      <c r="DG1" s="29"/>
      <c r="DH1" s="29">
        <v>1</v>
      </c>
      <c r="DI1" s="29">
        <v>1</v>
      </c>
      <c r="DJ1" s="29">
        <v>1</v>
      </c>
      <c r="DK1" s="29">
        <v>1</v>
      </c>
      <c r="DL1" s="29">
        <v>1</v>
      </c>
      <c r="DM1" s="29">
        <v>1</v>
      </c>
      <c r="DN1" s="29">
        <v>1</v>
      </c>
      <c r="DO1" s="29">
        <v>1</v>
      </c>
      <c r="DP1" s="29">
        <v>1</v>
      </c>
      <c r="DQ1" s="29">
        <v>1</v>
      </c>
      <c r="DR1" s="29"/>
      <c r="DS1" s="29">
        <v>1</v>
      </c>
      <c r="DT1" s="29">
        <v>1</v>
      </c>
      <c r="DU1" s="29">
        <v>1</v>
      </c>
      <c r="DV1" s="29">
        <v>1</v>
      </c>
      <c r="DW1" s="29">
        <v>1</v>
      </c>
      <c r="DX1" s="29">
        <v>1</v>
      </c>
      <c r="DY1" s="29">
        <v>1</v>
      </c>
      <c r="DZ1" s="29">
        <v>1</v>
      </c>
      <c r="EA1" s="29">
        <v>1</v>
      </c>
      <c r="EB1" s="29">
        <v>1</v>
      </c>
      <c r="EC1" s="29"/>
      <c r="ED1" s="29">
        <v>1</v>
      </c>
      <c r="EE1" s="29">
        <v>1</v>
      </c>
      <c r="EF1" s="29">
        <v>1</v>
      </c>
      <c r="EG1" s="29">
        <v>1</v>
      </c>
      <c r="EH1" s="29">
        <v>1</v>
      </c>
      <c r="EI1" s="29">
        <v>1</v>
      </c>
      <c r="EJ1" s="29">
        <v>1</v>
      </c>
      <c r="EK1" s="29">
        <v>1</v>
      </c>
      <c r="EL1" s="29">
        <v>1</v>
      </c>
      <c r="EM1" s="29">
        <v>1</v>
      </c>
      <c r="EN1" s="29"/>
      <c r="EO1" s="29">
        <v>1</v>
      </c>
      <c r="EP1" s="29">
        <v>1</v>
      </c>
      <c r="EQ1" s="29">
        <v>1</v>
      </c>
      <c r="ER1" s="29">
        <v>1</v>
      </c>
      <c r="ES1" s="29">
        <v>1</v>
      </c>
      <c r="ET1" s="29">
        <v>1</v>
      </c>
      <c r="EU1" s="29">
        <v>1</v>
      </c>
      <c r="EV1" s="29">
        <v>1</v>
      </c>
      <c r="EW1" s="29">
        <v>1</v>
      </c>
      <c r="EX1" s="29">
        <v>1</v>
      </c>
      <c r="EY1" s="29"/>
      <c r="EZ1" s="29">
        <v>1</v>
      </c>
      <c r="FA1" s="29">
        <v>1</v>
      </c>
      <c r="FB1" s="29">
        <v>1</v>
      </c>
      <c r="FC1" s="29">
        <v>1</v>
      </c>
      <c r="FD1" s="29">
        <v>1</v>
      </c>
      <c r="FE1" s="29">
        <v>1</v>
      </c>
      <c r="FF1" s="29">
        <v>1</v>
      </c>
      <c r="FG1" s="29">
        <v>1</v>
      </c>
      <c r="FH1" s="29">
        <v>1</v>
      </c>
      <c r="FI1" s="29">
        <v>1</v>
      </c>
      <c r="FJ1" s="29"/>
    </row>
    <row r="2" spans="1:166">
      <c r="A2" s="119" t="s">
        <v>95</v>
      </c>
      <c r="B2" s="119">
        <f t="shared" ref="B2:FJ2" si="0">COLUMN()-1</f>
        <v>1</v>
      </c>
      <c r="C2" s="119">
        <f t="shared" si="0"/>
        <v>2</v>
      </c>
      <c r="D2" s="119">
        <f t="shared" si="0"/>
        <v>3</v>
      </c>
      <c r="E2" s="119">
        <f t="shared" si="0"/>
        <v>4</v>
      </c>
      <c r="F2" s="119">
        <f t="shared" si="0"/>
        <v>5</v>
      </c>
      <c r="G2" s="119">
        <f t="shared" si="0"/>
        <v>6</v>
      </c>
      <c r="H2" s="119">
        <f t="shared" si="0"/>
        <v>7</v>
      </c>
      <c r="I2" s="119">
        <f t="shared" si="0"/>
        <v>8</v>
      </c>
      <c r="J2" s="119">
        <f t="shared" si="0"/>
        <v>9</v>
      </c>
      <c r="K2" s="119">
        <f t="shared" si="0"/>
        <v>10</v>
      </c>
      <c r="L2" s="119">
        <f t="shared" si="0"/>
        <v>11</v>
      </c>
      <c r="M2" s="119">
        <f t="shared" si="0"/>
        <v>12</v>
      </c>
      <c r="N2" s="119">
        <f t="shared" si="0"/>
        <v>13</v>
      </c>
      <c r="O2" s="119">
        <f t="shared" si="0"/>
        <v>14</v>
      </c>
      <c r="P2" s="119">
        <f t="shared" si="0"/>
        <v>15</v>
      </c>
      <c r="Q2" s="119">
        <f t="shared" si="0"/>
        <v>16</v>
      </c>
      <c r="R2" s="119">
        <f t="shared" si="0"/>
        <v>17</v>
      </c>
      <c r="S2" s="119">
        <f t="shared" si="0"/>
        <v>18</v>
      </c>
      <c r="T2" s="119">
        <f t="shared" si="0"/>
        <v>19</v>
      </c>
      <c r="U2" s="119">
        <f t="shared" si="0"/>
        <v>20</v>
      </c>
      <c r="V2" s="119">
        <f t="shared" si="0"/>
        <v>21</v>
      </c>
      <c r="W2" s="119">
        <f t="shared" si="0"/>
        <v>22</v>
      </c>
      <c r="X2" s="119">
        <f t="shared" si="0"/>
        <v>23</v>
      </c>
      <c r="Y2" s="119">
        <f t="shared" si="0"/>
        <v>24</v>
      </c>
      <c r="Z2" s="119">
        <f t="shared" si="0"/>
        <v>25</v>
      </c>
      <c r="AA2" s="119">
        <f t="shared" si="0"/>
        <v>26</v>
      </c>
      <c r="AB2" s="119">
        <f t="shared" si="0"/>
        <v>27</v>
      </c>
      <c r="AC2" s="119">
        <f t="shared" si="0"/>
        <v>28</v>
      </c>
      <c r="AD2" s="119">
        <f t="shared" si="0"/>
        <v>29</v>
      </c>
      <c r="AE2" s="119">
        <f t="shared" si="0"/>
        <v>30</v>
      </c>
      <c r="AF2" s="119">
        <f t="shared" si="0"/>
        <v>31</v>
      </c>
      <c r="AG2" s="119">
        <f t="shared" si="0"/>
        <v>32</v>
      </c>
      <c r="AH2" s="119">
        <f t="shared" si="0"/>
        <v>33</v>
      </c>
      <c r="AI2" s="119">
        <f t="shared" si="0"/>
        <v>34</v>
      </c>
      <c r="AJ2" s="119">
        <f t="shared" si="0"/>
        <v>35</v>
      </c>
      <c r="AK2" s="119">
        <f t="shared" si="0"/>
        <v>36</v>
      </c>
      <c r="AL2" s="119">
        <f t="shared" si="0"/>
        <v>37</v>
      </c>
      <c r="AM2" s="119">
        <f t="shared" si="0"/>
        <v>38</v>
      </c>
      <c r="AN2" s="119">
        <f t="shared" si="0"/>
        <v>39</v>
      </c>
      <c r="AO2" s="119">
        <f t="shared" si="0"/>
        <v>40</v>
      </c>
      <c r="AP2" s="119">
        <f t="shared" si="0"/>
        <v>41</v>
      </c>
      <c r="AQ2" s="119">
        <f t="shared" si="0"/>
        <v>42</v>
      </c>
      <c r="AR2" s="119">
        <f t="shared" si="0"/>
        <v>43</v>
      </c>
      <c r="AS2" s="119">
        <f t="shared" si="0"/>
        <v>44</v>
      </c>
      <c r="AT2" s="119">
        <f t="shared" si="0"/>
        <v>45</v>
      </c>
      <c r="AU2" s="119">
        <f t="shared" si="0"/>
        <v>46</v>
      </c>
      <c r="AV2" s="119">
        <f t="shared" si="0"/>
        <v>47</v>
      </c>
      <c r="AW2" s="119">
        <f t="shared" si="0"/>
        <v>48</v>
      </c>
      <c r="AX2" s="119">
        <f t="shared" si="0"/>
        <v>49</v>
      </c>
      <c r="AY2" s="119">
        <f t="shared" si="0"/>
        <v>50</v>
      </c>
      <c r="AZ2" s="119">
        <f t="shared" si="0"/>
        <v>51</v>
      </c>
      <c r="BA2" s="119">
        <f t="shared" si="0"/>
        <v>52</v>
      </c>
      <c r="BB2" s="119">
        <f t="shared" si="0"/>
        <v>53</v>
      </c>
      <c r="BC2" s="119">
        <f t="shared" si="0"/>
        <v>54</v>
      </c>
      <c r="BD2" s="119">
        <f t="shared" si="0"/>
        <v>55</v>
      </c>
      <c r="BE2" s="119">
        <f t="shared" si="0"/>
        <v>56</v>
      </c>
      <c r="BF2" s="119">
        <f t="shared" si="0"/>
        <v>57</v>
      </c>
      <c r="BG2" s="119">
        <f t="shared" si="0"/>
        <v>58</v>
      </c>
      <c r="BH2" s="119">
        <f t="shared" si="0"/>
        <v>59</v>
      </c>
      <c r="BI2" s="119">
        <f t="shared" si="0"/>
        <v>60</v>
      </c>
      <c r="BJ2" s="119">
        <f t="shared" si="0"/>
        <v>61</v>
      </c>
      <c r="BK2" s="119">
        <f t="shared" si="0"/>
        <v>62</v>
      </c>
      <c r="BL2" s="119">
        <f t="shared" si="0"/>
        <v>63</v>
      </c>
      <c r="BM2" s="119">
        <f t="shared" si="0"/>
        <v>64</v>
      </c>
      <c r="BN2" s="119">
        <f t="shared" si="0"/>
        <v>65</v>
      </c>
      <c r="BO2" s="119">
        <f t="shared" si="0"/>
        <v>66</v>
      </c>
      <c r="BP2" s="119">
        <f t="shared" si="0"/>
        <v>67</v>
      </c>
      <c r="BQ2" s="119">
        <f t="shared" si="0"/>
        <v>68</v>
      </c>
      <c r="BR2" s="119">
        <f t="shared" si="0"/>
        <v>69</v>
      </c>
      <c r="BS2" s="119">
        <f t="shared" si="0"/>
        <v>70</v>
      </c>
      <c r="BT2" s="119">
        <f t="shared" si="0"/>
        <v>71</v>
      </c>
      <c r="BU2" s="119">
        <f t="shared" si="0"/>
        <v>72</v>
      </c>
      <c r="BV2" s="119">
        <f t="shared" si="0"/>
        <v>73</v>
      </c>
      <c r="BW2" s="119">
        <f t="shared" si="0"/>
        <v>74</v>
      </c>
      <c r="BX2" s="119">
        <f t="shared" si="0"/>
        <v>75</v>
      </c>
      <c r="BY2" s="119">
        <f t="shared" si="0"/>
        <v>76</v>
      </c>
      <c r="BZ2" s="119">
        <f t="shared" si="0"/>
        <v>77</v>
      </c>
      <c r="CA2" s="119">
        <f t="shared" si="0"/>
        <v>78</v>
      </c>
      <c r="CB2" s="119">
        <f t="shared" si="0"/>
        <v>79</v>
      </c>
      <c r="CC2" s="119">
        <f t="shared" si="0"/>
        <v>80</v>
      </c>
      <c r="CD2" s="119">
        <f t="shared" si="0"/>
        <v>81</v>
      </c>
      <c r="CE2" s="119">
        <f t="shared" si="0"/>
        <v>82</v>
      </c>
      <c r="CF2" s="119">
        <f t="shared" si="0"/>
        <v>83</v>
      </c>
      <c r="CG2" s="119">
        <f t="shared" si="0"/>
        <v>84</v>
      </c>
      <c r="CH2" s="119">
        <f t="shared" si="0"/>
        <v>85</v>
      </c>
      <c r="CI2" s="119">
        <f t="shared" si="0"/>
        <v>86</v>
      </c>
      <c r="CJ2" s="119">
        <f t="shared" si="0"/>
        <v>87</v>
      </c>
      <c r="CK2" s="119">
        <f t="shared" si="0"/>
        <v>88</v>
      </c>
      <c r="CL2" s="119">
        <f t="shared" si="0"/>
        <v>89</v>
      </c>
      <c r="CM2" s="119">
        <f t="shared" si="0"/>
        <v>90</v>
      </c>
      <c r="CN2" s="119">
        <f t="shared" si="0"/>
        <v>91</v>
      </c>
      <c r="CO2" s="119">
        <f t="shared" si="0"/>
        <v>92</v>
      </c>
      <c r="CP2" s="119">
        <f t="shared" si="0"/>
        <v>93</v>
      </c>
      <c r="CQ2" s="119">
        <f t="shared" si="0"/>
        <v>94</v>
      </c>
      <c r="CR2" s="119">
        <f t="shared" si="0"/>
        <v>95</v>
      </c>
      <c r="CS2" s="119">
        <f t="shared" si="0"/>
        <v>96</v>
      </c>
      <c r="CT2" s="119">
        <f t="shared" si="0"/>
        <v>97</v>
      </c>
      <c r="CU2" s="119">
        <f t="shared" si="0"/>
        <v>98</v>
      </c>
      <c r="CV2" s="119">
        <f t="shared" si="0"/>
        <v>99</v>
      </c>
      <c r="CW2" s="119">
        <f t="shared" si="0"/>
        <v>100</v>
      </c>
      <c r="CX2" s="119">
        <f t="shared" si="0"/>
        <v>101</v>
      </c>
      <c r="CY2" s="119">
        <f t="shared" si="0"/>
        <v>102</v>
      </c>
      <c r="CZ2" s="119">
        <f t="shared" si="0"/>
        <v>103</v>
      </c>
      <c r="DA2" s="119">
        <f t="shared" si="0"/>
        <v>104</v>
      </c>
      <c r="DB2" s="119">
        <f t="shared" si="0"/>
        <v>105</v>
      </c>
      <c r="DC2" s="119">
        <f t="shared" si="0"/>
        <v>106</v>
      </c>
      <c r="DD2" s="119">
        <f t="shared" si="0"/>
        <v>107</v>
      </c>
      <c r="DE2" s="119">
        <f t="shared" si="0"/>
        <v>108</v>
      </c>
      <c r="DF2" s="119">
        <f t="shared" si="0"/>
        <v>109</v>
      </c>
      <c r="DG2" s="119">
        <f t="shared" si="0"/>
        <v>110</v>
      </c>
      <c r="DH2" s="119">
        <f t="shared" si="0"/>
        <v>111</v>
      </c>
      <c r="DI2" s="119">
        <f t="shared" si="0"/>
        <v>112</v>
      </c>
      <c r="DJ2" s="119">
        <f t="shared" si="0"/>
        <v>113</v>
      </c>
      <c r="DK2" s="119">
        <f t="shared" si="0"/>
        <v>114</v>
      </c>
      <c r="DL2" s="119">
        <f t="shared" si="0"/>
        <v>115</v>
      </c>
      <c r="DM2" s="119">
        <f t="shared" si="0"/>
        <v>116</v>
      </c>
      <c r="DN2" s="119">
        <f t="shared" si="0"/>
        <v>117</v>
      </c>
      <c r="DO2" s="119">
        <f t="shared" si="0"/>
        <v>118</v>
      </c>
      <c r="DP2" s="119">
        <f t="shared" si="0"/>
        <v>119</v>
      </c>
      <c r="DQ2" s="119">
        <f t="shared" si="0"/>
        <v>120</v>
      </c>
      <c r="DR2" s="119">
        <f t="shared" si="0"/>
        <v>121</v>
      </c>
      <c r="DS2" s="119">
        <f t="shared" si="0"/>
        <v>122</v>
      </c>
      <c r="DT2" s="119">
        <f t="shared" si="0"/>
        <v>123</v>
      </c>
      <c r="DU2" s="119">
        <f t="shared" si="0"/>
        <v>124</v>
      </c>
      <c r="DV2" s="119">
        <f t="shared" si="0"/>
        <v>125</v>
      </c>
      <c r="DW2" s="119">
        <f t="shared" si="0"/>
        <v>126</v>
      </c>
      <c r="DX2" s="119">
        <f t="shared" si="0"/>
        <v>127</v>
      </c>
      <c r="DY2" s="119">
        <f t="shared" si="0"/>
        <v>128</v>
      </c>
      <c r="DZ2" s="119">
        <f t="shared" si="0"/>
        <v>129</v>
      </c>
      <c r="EA2" s="119">
        <f t="shared" si="0"/>
        <v>130</v>
      </c>
      <c r="EB2" s="119">
        <f t="shared" si="0"/>
        <v>131</v>
      </c>
      <c r="EC2" s="119">
        <f t="shared" si="0"/>
        <v>132</v>
      </c>
      <c r="ED2" s="119">
        <f t="shared" si="0"/>
        <v>133</v>
      </c>
      <c r="EE2" s="119">
        <f t="shared" si="0"/>
        <v>134</v>
      </c>
      <c r="EF2" s="119">
        <f t="shared" si="0"/>
        <v>135</v>
      </c>
      <c r="EG2" s="119">
        <f t="shared" si="0"/>
        <v>136</v>
      </c>
      <c r="EH2" s="119">
        <f t="shared" si="0"/>
        <v>137</v>
      </c>
      <c r="EI2" s="119">
        <f t="shared" si="0"/>
        <v>138</v>
      </c>
      <c r="EJ2" s="119">
        <f t="shared" si="0"/>
        <v>139</v>
      </c>
      <c r="EK2" s="119">
        <f t="shared" si="0"/>
        <v>140</v>
      </c>
      <c r="EL2" s="119">
        <f t="shared" si="0"/>
        <v>141</v>
      </c>
      <c r="EM2" s="119">
        <f t="shared" si="0"/>
        <v>142</v>
      </c>
      <c r="EN2" s="119">
        <f t="shared" si="0"/>
        <v>143</v>
      </c>
      <c r="EO2" s="119">
        <f t="shared" si="0"/>
        <v>144</v>
      </c>
      <c r="EP2" s="119">
        <f t="shared" si="0"/>
        <v>145</v>
      </c>
      <c r="EQ2" s="119">
        <f t="shared" si="0"/>
        <v>146</v>
      </c>
      <c r="ER2" s="119">
        <f t="shared" si="0"/>
        <v>147</v>
      </c>
      <c r="ES2" s="119">
        <f t="shared" si="0"/>
        <v>148</v>
      </c>
      <c r="ET2" s="119">
        <f t="shared" si="0"/>
        <v>149</v>
      </c>
      <c r="EU2" s="119">
        <f t="shared" si="0"/>
        <v>150</v>
      </c>
      <c r="EV2" s="119">
        <f t="shared" si="0"/>
        <v>151</v>
      </c>
      <c r="EW2" s="119">
        <f t="shared" si="0"/>
        <v>152</v>
      </c>
      <c r="EX2" s="119">
        <f t="shared" si="0"/>
        <v>153</v>
      </c>
      <c r="EY2" s="119">
        <f t="shared" si="0"/>
        <v>154</v>
      </c>
      <c r="EZ2" s="119">
        <f t="shared" si="0"/>
        <v>155</v>
      </c>
      <c r="FA2" s="119">
        <f t="shared" si="0"/>
        <v>156</v>
      </c>
      <c r="FB2" s="119">
        <f t="shared" si="0"/>
        <v>157</v>
      </c>
      <c r="FC2" s="119">
        <f t="shared" si="0"/>
        <v>158</v>
      </c>
      <c r="FD2" s="119">
        <f t="shared" si="0"/>
        <v>159</v>
      </c>
      <c r="FE2" s="119">
        <f t="shared" si="0"/>
        <v>160</v>
      </c>
      <c r="FF2" s="119">
        <f t="shared" si="0"/>
        <v>161</v>
      </c>
      <c r="FG2" s="119">
        <f t="shared" si="0"/>
        <v>162</v>
      </c>
      <c r="FH2" s="119">
        <f t="shared" si="0"/>
        <v>163</v>
      </c>
      <c r="FI2" s="119">
        <f t="shared" si="0"/>
        <v>164</v>
      </c>
      <c r="FJ2" s="119">
        <f t="shared" si="0"/>
        <v>165</v>
      </c>
    </row>
    <row r="3" spans="1:166" ht="13.15" customHeight="1">
      <c r="A3" s="119" t="s">
        <v>24</v>
      </c>
      <c r="B3" s="121" t="s">
        <v>114</v>
      </c>
      <c r="C3" s="121" t="s">
        <v>116</v>
      </c>
      <c r="D3" s="121" t="s">
        <v>115</v>
      </c>
      <c r="E3" s="121" t="s">
        <v>117</v>
      </c>
      <c r="F3" s="121" t="s">
        <v>118</v>
      </c>
      <c r="G3" s="121" t="s">
        <v>119</v>
      </c>
      <c r="H3" s="127" t="s">
        <v>120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9" t="s">
        <v>121</v>
      </c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52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39" t="s">
        <v>100</v>
      </c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5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54"/>
    </row>
    <row r="4" spans="1:166" ht="13.5" customHeight="1">
      <c r="A4" s="119" t="s">
        <v>122</v>
      </c>
      <c r="B4" s="122"/>
      <c r="C4" s="122"/>
      <c r="D4" s="122"/>
      <c r="E4" s="122"/>
      <c r="F4" s="122"/>
      <c r="G4" s="122"/>
      <c r="H4" s="128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40" t="s">
        <v>123</v>
      </c>
      <c r="AJ4" s="144"/>
      <c r="AK4" s="144"/>
      <c r="AL4" s="144"/>
      <c r="AM4" s="144"/>
      <c r="AN4" s="144"/>
      <c r="AO4" s="144"/>
      <c r="AP4" s="144"/>
      <c r="AQ4" s="144"/>
      <c r="AR4" s="144"/>
      <c r="AS4" s="145"/>
      <c r="AT4" s="147" t="s">
        <v>29</v>
      </c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7" t="s">
        <v>124</v>
      </c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0" t="s">
        <v>126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5"/>
      <c r="CA4" s="148" t="s">
        <v>128</v>
      </c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7" t="s">
        <v>129</v>
      </c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 t="s">
        <v>46</v>
      </c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 t="s">
        <v>130</v>
      </c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7" t="s">
        <v>131</v>
      </c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0" t="s">
        <v>132</v>
      </c>
      <c r="EE4" s="144"/>
      <c r="EF4" s="144"/>
      <c r="EG4" s="144"/>
      <c r="EH4" s="144"/>
      <c r="EI4" s="144"/>
      <c r="EJ4" s="144"/>
      <c r="EK4" s="144"/>
      <c r="EL4" s="144"/>
      <c r="EM4" s="144"/>
      <c r="EN4" s="145"/>
      <c r="EO4" s="148" t="s">
        <v>133</v>
      </c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 t="s">
        <v>134</v>
      </c>
      <c r="FA4" s="148"/>
      <c r="FB4" s="148"/>
      <c r="FC4" s="148"/>
      <c r="FD4" s="148"/>
      <c r="FE4" s="148"/>
      <c r="FF4" s="148"/>
      <c r="FG4" s="148"/>
      <c r="FH4" s="148"/>
      <c r="FI4" s="148"/>
      <c r="FJ4" s="148"/>
    </row>
    <row r="5" spans="1:166">
      <c r="A5" s="119" t="s">
        <v>135</v>
      </c>
      <c r="B5" s="123"/>
      <c r="C5" s="123"/>
      <c r="D5" s="123"/>
      <c r="E5" s="123"/>
      <c r="F5" s="123"/>
      <c r="G5" s="123"/>
      <c r="H5" s="129" t="s">
        <v>136</v>
      </c>
      <c r="I5" s="129" t="s">
        <v>137</v>
      </c>
      <c r="J5" s="129" t="s">
        <v>138</v>
      </c>
      <c r="K5" s="129" t="s">
        <v>0</v>
      </c>
      <c r="L5" s="129" t="s">
        <v>6</v>
      </c>
      <c r="M5" s="129" t="s">
        <v>18</v>
      </c>
      <c r="N5" s="129" t="s">
        <v>139</v>
      </c>
      <c r="O5" s="129" t="s">
        <v>7</v>
      </c>
      <c r="P5" s="129" t="s">
        <v>80</v>
      </c>
      <c r="Q5" s="129" t="s">
        <v>140</v>
      </c>
      <c r="R5" s="129" t="s">
        <v>102</v>
      </c>
      <c r="S5" s="129" t="s">
        <v>141</v>
      </c>
      <c r="T5" s="129" t="s">
        <v>142</v>
      </c>
      <c r="U5" s="129" t="s">
        <v>143</v>
      </c>
      <c r="V5" s="129" t="s">
        <v>144</v>
      </c>
      <c r="W5" s="129" t="s">
        <v>145</v>
      </c>
      <c r="X5" s="129" t="s">
        <v>146</v>
      </c>
      <c r="Y5" s="129" t="s">
        <v>63</v>
      </c>
      <c r="Z5" s="129" t="s">
        <v>148</v>
      </c>
      <c r="AA5" s="129" t="s">
        <v>149</v>
      </c>
      <c r="AB5" s="129" t="s">
        <v>150</v>
      </c>
      <c r="AC5" s="129" t="s">
        <v>105</v>
      </c>
      <c r="AD5" s="129" t="s">
        <v>151</v>
      </c>
      <c r="AE5" s="129" t="s">
        <v>152</v>
      </c>
      <c r="AF5" s="129" t="s">
        <v>153</v>
      </c>
      <c r="AG5" s="129" t="s">
        <v>154</v>
      </c>
      <c r="AH5" s="129" t="s">
        <v>155</v>
      </c>
      <c r="AI5" s="129" t="s">
        <v>156</v>
      </c>
      <c r="AJ5" s="129" t="s">
        <v>157</v>
      </c>
      <c r="AK5" s="129" t="s">
        <v>86</v>
      </c>
      <c r="AL5" s="129" t="s">
        <v>52</v>
      </c>
      <c r="AM5" s="129" t="s">
        <v>17</v>
      </c>
      <c r="AN5" s="129" t="s">
        <v>158</v>
      </c>
      <c r="AO5" s="129" t="s">
        <v>125</v>
      </c>
      <c r="AP5" s="129" t="s">
        <v>159</v>
      </c>
      <c r="AQ5" s="129" t="s">
        <v>3</v>
      </c>
      <c r="AR5" s="129" t="s">
        <v>127</v>
      </c>
      <c r="AS5" s="129" t="s">
        <v>160</v>
      </c>
      <c r="AT5" s="129" t="s">
        <v>156</v>
      </c>
      <c r="AU5" s="129" t="s">
        <v>157</v>
      </c>
      <c r="AV5" s="129" t="s">
        <v>86</v>
      </c>
      <c r="AW5" s="129" t="s">
        <v>52</v>
      </c>
      <c r="AX5" s="129" t="s">
        <v>17</v>
      </c>
      <c r="AY5" s="129" t="s">
        <v>158</v>
      </c>
      <c r="AZ5" s="129" t="s">
        <v>125</v>
      </c>
      <c r="BA5" s="129" t="s">
        <v>159</v>
      </c>
      <c r="BB5" s="129" t="s">
        <v>3</v>
      </c>
      <c r="BC5" s="129" t="s">
        <v>127</v>
      </c>
      <c r="BD5" s="129" t="s">
        <v>160</v>
      </c>
      <c r="BE5" s="129" t="s">
        <v>156</v>
      </c>
      <c r="BF5" s="129" t="s">
        <v>157</v>
      </c>
      <c r="BG5" s="129" t="s">
        <v>86</v>
      </c>
      <c r="BH5" s="129" t="s">
        <v>52</v>
      </c>
      <c r="BI5" s="129" t="s">
        <v>17</v>
      </c>
      <c r="BJ5" s="129" t="s">
        <v>158</v>
      </c>
      <c r="BK5" s="129" t="s">
        <v>125</v>
      </c>
      <c r="BL5" s="129" t="s">
        <v>159</v>
      </c>
      <c r="BM5" s="129" t="s">
        <v>3</v>
      </c>
      <c r="BN5" s="129" t="s">
        <v>127</v>
      </c>
      <c r="BO5" s="129" t="s">
        <v>160</v>
      </c>
      <c r="BP5" s="129" t="s">
        <v>156</v>
      </c>
      <c r="BQ5" s="129" t="s">
        <v>157</v>
      </c>
      <c r="BR5" s="129" t="s">
        <v>86</v>
      </c>
      <c r="BS5" s="129" t="s">
        <v>52</v>
      </c>
      <c r="BT5" s="129" t="s">
        <v>17</v>
      </c>
      <c r="BU5" s="129" t="s">
        <v>158</v>
      </c>
      <c r="BV5" s="129" t="s">
        <v>125</v>
      </c>
      <c r="BW5" s="129" t="s">
        <v>159</v>
      </c>
      <c r="BX5" s="129" t="s">
        <v>3</v>
      </c>
      <c r="BY5" s="129" t="s">
        <v>127</v>
      </c>
      <c r="BZ5" s="129" t="s">
        <v>160</v>
      </c>
      <c r="CA5" s="129" t="s">
        <v>156</v>
      </c>
      <c r="CB5" s="129" t="s">
        <v>157</v>
      </c>
      <c r="CC5" s="129" t="s">
        <v>86</v>
      </c>
      <c r="CD5" s="129" t="s">
        <v>52</v>
      </c>
      <c r="CE5" s="129" t="s">
        <v>17</v>
      </c>
      <c r="CF5" s="129" t="s">
        <v>158</v>
      </c>
      <c r="CG5" s="129" t="s">
        <v>125</v>
      </c>
      <c r="CH5" s="129" t="s">
        <v>159</v>
      </c>
      <c r="CI5" s="129" t="s">
        <v>3</v>
      </c>
      <c r="CJ5" s="129" t="s">
        <v>127</v>
      </c>
      <c r="CK5" s="129" t="s">
        <v>160</v>
      </c>
      <c r="CL5" s="129" t="s">
        <v>156</v>
      </c>
      <c r="CM5" s="129" t="s">
        <v>157</v>
      </c>
      <c r="CN5" s="129" t="s">
        <v>86</v>
      </c>
      <c r="CO5" s="129" t="s">
        <v>52</v>
      </c>
      <c r="CP5" s="129" t="s">
        <v>17</v>
      </c>
      <c r="CQ5" s="129" t="s">
        <v>158</v>
      </c>
      <c r="CR5" s="129" t="s">
        <v>125</v>
      </c>
      <c r="CS5" s="129" t="s">
        <v>159</v>
      </c>
      <c r="CT5" s="129" t="s">
        <v>3</v>
      </c>
      <c r="CU5" s="129" t="s">
        <v>127</v>
      </c>
      <c r="CV5" s="129" t="s">
        <v>160</v>
      </c>
      <c r="CW5" s="129" t="s">
        <v>156</v>
      </c>
      <c r="CX5" s="129" t="s">
        <v>157</v>
      </c>
      <c r="CY5" s="129" t="s">
        <v>86</v>
      </c>
      <c r="CZ5" s="129" t="s">
        <v>52</v>
      </c>
      <c r="DA5" s="129" t="s">
        <v>17</v>
      </c>
      <c r="DB5" s="129" t="s">
        <v>158</v>
      </c>
      <c r="DC5" s="129" t="s">
        <v>125</v>
      </c>
      <c r="DD5" s="129" t="s">
        <v>159</v>
      </c>
      <c r="DE5" s="129" t="s">
        <v>3</v>
      </c>
      <c r="DF5" s="129" t="s">
        <v>127</v>
      </c>
      <c r="DG5" s="129" t="s">
        <v>160</v>
      </c>
      <c r="DH5" s="129" t="s">
        <v>156</v>
      </c>
      <c r="DI5" s="129" t="s">
        <v>157</v>
      </c>
      <c r="DJ5" s="129" t="s">
        <v>86</v>
      </c>
      <c r="DK5" s="129" t="s">
        <v>52</v>
      </c>
      <c r="DL5" s="129" t="s">
        <v>17</v>
      </c>
      <c r="DM5" s="129" t="s">
        <v>158</v>
      </c>
      <c r="DN5" s="129" t="s">
        <v>125</v>
      </c>
      <c r="DO5" s="129" t="s">
        <v>159</v>
      </c>
      <c r="DP5" s="129" t="s">
        <v>3</v>
      </c>
      <c r="DQ5" s="129" t="s">
        <v>127</v>
      </c>
      <c r="DR5" s="129" t="s">
        <v>160</v>
      </c>
      <c r="DS5" s="129" t="s">
        <v>156</v>
      </c>
      <c r="DT5" s="129" t="s">
        <v>157</v>
      </c>
      <c r="DU5" s="129" t="s">
        <v>86</v>
      </c>
      <c r="DV5" s="129" t="s">
        <v>52</v>
      </c>
      <c r="DW5" s="129" t="s">
        <v>17</v>
      </c>
      <c r="DX5" s="129" t="s">
        <v>158</v>
      </c>
      <c r="DY5" s="129" t="s">
        <v>125</v>
      </c>
      <c r="DZ5" s="129" t="s">
        <v>159</v>
      </c>
      <c r="EA5" s="129" t="s">
        <v>3</v>
      </c>
      <c r="EB5" s="129" t="s">
        <v>127</v>
      </c>
      <c r="EC5" s="129" t="s">
        <v>160</v>
      </c>
      <c r="ED5" s="129" t="s">
        <v>156</v>
      </c>
      <c r="EE5" s="129" t="s">
        <v>157</v>
      </c>
      <c r="EF5" s="129" t="s">
        <v>86</v>
      </c>
      <c r="EG5" s="129" t="s">
        <v>52</v>
      </c>
      <c r="EH5" s="129" t="s">
        <v>17</v>
      </c>
      <c r="EI5" s="129" t="s">
        <v>158</v>
      </c>
      <c r="EJ5" s="129" t="s">
        <v>125</v>
      </c>
      <c r="EK5" s="129" t="s">
        <v>159</v>
      </c>
      <c r="EL5" s="129" t="s">
        <v>3</v>
      </c>
      <c r="EM5" s="129" t="s">
        <v>127</v>
      </c>
      <c r="EN5" s="129" t="s">
        <v>160</v>
      </c>
      <c r="EO5" s="129" t="s">
        <v>156</v>
      </c>
      <c r="EP5" s="129" t="s">
        <v>157</v>
      </c>
      <c r="EQ5" s="129" t="s">
        <v>86</v>
      </c>
      <c r="ER5" s="129" t="s">
        <v>52</v>
      </c>
      <c r="ES5" s="129" t="s">
        <v>17</v>
      </c>
      <c r="ET5" s="129" t="s">
        <v>158</v>
      </c>
      <c r="EU5" s="129" t="s">
        <v>125</v>
      </c>
      <c r="EV5" s="129" t="s">
        <v>159</v>
      </c>
      <c r="EW5" s="129" t="s">
        <v>3</v>
      </c>
      <c r="EX5" s="129" t="s">
        <v>127</v>
      </c>
      <c r="EY5" s="129" t="s">
        <v>50</v>
      </c>
      <c r="EZ5" s="129" t="s">
        <v>156</v>
      </c>
      <c r="FA5" s="129" t="s">
        <v>157</v>
      </c>
      <c r="FB5" s="129" t="s">
        <v>86</v>
      </c>
      <c r="FC5" s="129" t="s">
        <v>52</v>
      </c>
      <c r="FD5" s="129" t="s">
        <v>17</v>
      </c>
      <c r="FE5" s="129" t="s">
        <v>158</v>
      </c>
      <c r="FF5" s="129" t="s">
        <v>125</v>
      </c>
      <c r="FG5" s="129" t="s">
        <v>159</v>
      </c>
      <c r="FH5" s="129" t="s">
        <v>3</v>
      </c>
      <c r="FI5" s="129" t="s">
        <v>127</v>
      </c>
      <c r="FJ5" s="129" t="s">
        <v>160</v>
      </c>
    </row>
    <row r="6" spans="1:166" s="118" customFormat="1">
      <c r="A6" s="119" t="s">
        <v>147</v>
      </c>
      <c r="B6" s="124">
        <f t="shared" ref="B6:G6" si="1">B8</f>
        <v>2022</v>
      </c>
      <c r="C6" s="124">
        <f t="shared" si="1"/>
        <v>227500</v>
      </c>
      <c r="D6" s="124">
        <f t="shared" si="1"/>
        <v>46</v>
      </c>
      <c r="E6" s="124">
        <f t="shared" si="1"/>
        <v>6</v>
      </c>
      <c r="F6" s="124">
        <f t="shared" si="1"/>
        <v>0</v>
      </c>
      <c r="G6" s="124">
        <f t="shared" si="1"/>
        <v>3</v>
      </c>
      <c r="H6" s="130" t="str">
        <f>IF(H8&lt;&gt;I8,H8,"")&amp;IF(I8&lt;&gt;J8,I8,"")&amp;"　"&amp;J8</f>
        <v>静岡県地方独立行政法人静岡県立病院機構　静岡県立こども病院</v>
      </c>
      <c r="I6" s="133"/>
      <c r="J6" s="134"/>
      <c r="K6" s="124" t="str">
        <f t="shared" ref="K6:AH6" si="2">K8</f>
        <v>地方独立行政法人</v>
      </c>
      <c r="L6" s="124" t="str">
        <f t="shared" si="2"/>
        <v>病院事業</v>
      </c>
      <c r="M6" s="124" t="str">
        <f t="shared" si="2"/>
        <v>一般病院</v>
      </c>
      <c r="N6" s="124" t="str">
        <f t="shared" si="2"/>
        <v>200床以上～300床未満</v>
      </c>
      <c r="O6" s="124" t="str">
        <f t="shared" si="2"/>
        <v>非設置</v>
      </c>
      <c r="P6" s="124" t="str">
        <f t="shared" si="2"/>
        <v>直営</v>
      </c>
      <c r="Q6" s="136">
        <f t="shared" si="2"/>
        <v>29</v>
      </c>
      <c r="R6" s="124" t="str">
        <f t="shared" si="2"/>
        <v>対象</v>
      </c>
      <c r="S6" s="124" t="str">
        <f t="shared" si="2"/>
        <v>透 I 未 訓 ガ</v>
      </c>
      <c r="T6" s="124" t="str">
        <f t="shared" si="2"/>
        <v>救 臨 地 輪</v>
      </c>
      <c r="U6" s="136" t="str">
        <f t="shared" si="2"/>
        <v>-</v>
      </c>
      <c r="V6" s="136">
        <f t="shared" si="2"/>
        <v>36812</v>
      </c>
      <c r="W6" s="124" t="str">
        <f t="shared" si="2"/>
        <v>非該当</v>
      </c>
      <c r="X6" s="124" t="str">
        <f t="shared" si="2"/>
        <v>非該当</v>
      </c>
      <c r="Y6" s="124" t="str">
        <f t="shared" si="2"/>
        <v>７：１</v>
      </c>
      <c r="Z6" s="136">
        <f t="shared" si="2"/>
        <v>243</v>
      </c>
      <c r="AA6" s="136" t="str">
        <f t="shared" si="2"/>
        <v>-</v>
      </c>
      <c r="AB6" s="136" t="str">
        <f t="shared" si="2"/>
        <v>-</v>
      </c>
      <c r="AC6" s="136">
        <f t="shared" si="2"/>
        <v>36</v>
      </c>
      <c r="AD6" s="136" t="str">
        <f t="shared" si="2"/>
        <v>-</v>
      </c>
      <c r="AE6" s="136">
        <f t="shared" si="2"/>
        <v>279</v>
      </c>
      <c r="AF6" s="136">
        <f t="shared" si="2"/>
        <v>242</v>
      </c>
      <c r="AG6" s="136" t="str">
        <f t="shared" si="2"/>
        <v>-</v>
      </c>
      <c r="AH6" s="136">
        <f t="shared" si="2"/>
        <v>242</v>
      </c>
      <c r="AI6" s="141">
        <f t="shared" ref="AI6:AR6" si="3">IF(AI8="-",NA(),AI8)</f>
        <v>103.6</v>
      </c>
      <c r="AJ6" s="141">
        <f t="shared" si="3"/>
        <v>101.4</v>
      </c>
      <c r="AK6" s="141">
        <f t="shared" si="3"/>
        <v>102.3</v>
      </c>
      <c r="AL6" s="141">
        <f t="shared" si="3"/>
        <v>102.9</v>
      </c>
      <c r="AM6" s="141">
        <f t="shared" si="3"/>
        <v>100.6</v>
      </c>
      <c r="AN6" s="141">
        <f t="shared" si="3"/>
        <v>97.5</v>
      </c>
      <c r="AO6" s="141">
        <f t="shared" si="3"/>
        <v>96.9</v>
      </c>
      <c r="AP6" s="141">
        <f t="shared" si="3"/>
        <v>101.8</v>
      </c>
      <c r="AQ6" s="141">
        <f t="shared" si="3"/>
        <v>106.2</v>
      </c>
      <c r="AR6" s="141">
        <f t="shared" si="3"/>
        <v>103.5</v>
      </c>
      <c r="AS6" s="141" t="str">
        <f>IF(AS8="-","【-】","【"&amp;SUBSTITUTE(TEXT(AS8,"#,##0.0"),"-","△")&amp;"】")</f>
        <v>【103.5】</v>
      </c>
      <c r="AT6" s="141">
        <f t="shared" ref="AT6:BC6" si="4">IF(AT8="-",NA(),AT8)</f>
        <v>78.599999999999994</v>
      </c>
      <c r="AU6" s="141">
        <f t="shared" si="4"/>
        <v>80.099999999999994</v>
      </c>
      <c r="AV6" s="141">
        <f t="shared" si="4"/>
        <v>75.599999999999994</v>
      </c>
      <c r="AW6" s="141">
        <f t="shared" si="4"/>
        <v>75.5</v>
      </c>
      <c r="AX6" s="141">
        <f t="shared" si="4"/>
        <v>75.8</v>
      </c>
      <c r="AY6" s="141">
        <f t="shared" si="4"/>
        <v>86</v>
      </c>
      <c r="AZ6" s="141">
        <f t="shared" si="4"/>
        <v>86</v>
      </c>
      <c r="BA6" s="141">
        <f t="shared" si="4"/>
        <v>80.7</v>
      </c>
      <c r="BB6" s="141">
        <f t="shared" si="4"/>
        <v>82.3</v>
      </c>
      <c r="BC6" s="141">
        <f t="shared" si="4"/>
        <v>81.5</v>
      </c>
      <c r="BD6" s="141" t="str">
        <f>IF(BD8="-","【-】","【"&amp;SUBSTITUTE(TEXT(BD8,"#,##0.0"),"-","△")&amp;"】")</f>
        <v>【86.4】</v>
      </c>
      <c r="BE6" s="141">
        <f t="shared" ref="BE6:BN6" si="5">IF(BE8="-",NA(),BE8)</f>
        <v>75.5</v>
      </c>
      <c r="BF6" s="141">
        <f t="shared" si="5"/>
        <v>75.3</v>
      </c>
      <c r="BG6" s="141">
        <f t="shared" si="5"/>
        <v>70.8</v>
      </c>
      <c r="BH6" s="141">
        <f t="shared" si="5"/>
        <v>70.900000000000006</v>
      </c>
      <c r="BI6" s="141">
        <f t="shared" si="5"/>
        <v>71.3</v>
      </c>
      <c r="BJ6" s="141">
        <f t="shared" si="5"/>
        <v>83.1</v>
      </c>
      <c r="BK6" s="141">
        <f t="shared" si="5"/>
        <v>83</v>
      </c>
      <c r="BL6" s="141">
        <f t="shared" si="5"/>
        <v>77.599999999999994</v>
      </c>
      <c r="BM6" s="141">
        <f t="shared" si="5"/>
        <v>79.2</v>
      </c>
      <c r="BN6" s="141">
        <f t="shared" si="5"/>
        <v>78.400000000000006</v>
      </c>
      <c r="BO6" s="141" t="str">
        <f>IF(BO8="-","【-】","【"&amp;SUBSTITUTE(TEXT(BO8,"#,##0.0"),"-","△")&amp;"】")</f>
        <v>【83.7】</v>
      </c>
      <c r="BP6" s="141">
        <f t="shared" ref="BP6:BY6" si="6">IF(BP8="-",NA(),BP8)</f>
        <v>74</v>
      </c>
      <c r="BQ6" s="141">
        <f t="shared" si="6"/>
        <v>74.2</v>
      </c>
      <c r="BR6" s="141">
        <f t="shared" si="6"/>
        <v>64.5</v>
      </c>
      <c r="BS6" s="141">
        <f t="shared" si="6"/>
        <v>74.900000000000006</v>
      </c>
      <c r="BT6" s="141">
        <f t="shared" si="6"/>
        <v>66.599999999999994</v>
      </c>
      <c r="BU6" s="141">
        <f t="shared" si="6"/>
        <v>72.099999999999994</v>
      </c>
      <c r="BV6" s="141">
        <f t="shared" si="6"/>
        <v>72.900000000000006</v>
      </c>
      <c r="BW6" s="141">
        <f t="shared" si="6"/>
        <v>64.5</v>
      </c>
      <c r="BX6" s="141">
        <f t="shared" si="6"/>
        <v>63.8</v>
      </c>
      <c r="BY6" s="141">
        <f t="shared" si="6"/>
        <v>63.4</v>
      </c>
      <c r="BZ6" s="141" t="str">
        <f>IF(BZ8="-","【-】","【"&amp;SUBSTITUTE(TEXT(BZ8,"#,##0.0"),"-","△")&amp;"】")</f>
        <v>【66.8】</v>
      </c>
      <c r="CA6" s="151">
        <f t="shared" ref="CA6:CJ6" si="7">IF(CA8="-",NA(),CA8)</f>
        <v>96438</v>
      </c>
      <c r="CB6" s="151">
        <f t="shared" si="7"/>
        <v>97718</v>
      </c>
      <c r="CC6" s="151">
        <f t="shared" si="7"/>
        <v>102819</v>
      </c>
      <c r="CD6" s="151">
        <f t="shared" si="7"/>
        <v>99782</v>
      </c>
      <c r="CE6" s="151">
        <f t="shared" si="7"/>
        <v>102602</v>
      </c>
      <c r="CF6" s="151">
        <f t="shared" si="7"/>
        <v>47924</v>
      </c>
      <c r="CG6" s="151">
        <f t="shared" si="7"/>
        <v>48807</v>
      </c>
      <c r="CH6" s="151">
        <f t="shared" si="7"/>
        <v>51594</v>
      </c>
      <c r="CI6" s="151">
        <f t="shared" si="7"/>
        <v>53805</v>
      </c>
      <c r="CJ6" s="151">
        <f t="shared" si="7"/>
        <v>56563</v>
      </c>
      <c r="CK6" s="141" t="str">
        <f>IF(CK8="-","【-】","【"&amp;SUBSTITUTE(TEXT(CK8,"#,##0"),"-","△")&amp;"】")</f>
        <v>【61,837】</v>
      </c>
      <c r="CL6" s="151">
        <f t="shared" ref="CL6:CU6" si="8">IF(CL8="-",NA(),CL8)</f>
        <v>14038</v>
      </c>
      <c r="CM6" s="151">
        <f t="shared" si="8"/>
        <v>14130</v>
      </c>
      <c r="CN6" s="151">
        <f t="shared" si="8"/>
        <v>15550</v>
      </c>
      <c r="CO6" s="151">
        <f t="shared" si="8"/>
        <v>15644</v>
      </c>
      <c r="CP6" s="151">
        <f t="shared" si="8"/>
        <v>15956</v>
      </c>
      <c r="CQ6" s="151">
        <f t="shared" si="8"/>
        <v>12502</v>
      </c>
      <c r="CR6" s="151">
        <f t="shared" si="8"/>
        <v>12970</v>
      </c>
      <c r="CS6" s="151">
        <f t="shared" si="8"/>
        <v>13767</v>
      </c>
      <c r="CT6" s="151">
        <f t="shared" si="8"/>
        <v>14046</v>
      </c>
      <c r="CU6" s="151">
        <f t="shared" si="8"/>
        <v>14550</v>
      </c>
      <c r="CV6" s="141" t="str">
        <f>IF(CV8="-","【-】","【"&amp;SUBSTITUTE(TEXT(CV8,"#,##0"),"-","△")&amp;"】")</f>
        <v>【17,600】</v>
      </c>
      <c r="CW6" s="141">
        <f t="shared" ref="CW6:DF6" si="9">IF(CW8="-",NA(),CW8)</f>
        <v>48.1</v>
      </c>
      <c r="CX6" s="141">
        <f t="shared" si="9"/>
        <v>48.2</v>
      </c>
      <c r="CY6" s="141">
        <f t="shared" si="9"/>
        <v>48.2</v>
      </c>
      <c r="CZ6" s="141">
        <f t="shared" si="9"/>
        <v>47.4</v>
      </c>
      <c r="DA6" s="141">
        <f t="shared" si="9"/>
        <v>48.1</v>
      </c>
      <c r="DB6" s="141">
        <f t="shared" si="9"/>
        <v>59.4</v>
      </c>
      <c r="DC6" s="141">
        <f t="shared" si="9"/>
        <v>59.9</v>
      </c>
      <c r="DD6" s="141">
        <f t="shared" si="9"/>
        <v>63.4</v>
      </c>
      <c r="DE6" s="141">
        <f t="shared" si="9"/>
        <v>61.3</v>
      </c>
      <c r="DF6" s="141">
        <f t="shared" si="9"/>
        <v>61.4</v>
      </c>
      <c r="DG6" s="141" t="str">
        <f>IF(DG8="-","【-】","【"&amp;SUBSTITUTE(TEXT(DG8,"#,##0.0"),"-","△")&amp;"】")</f>
        <v>【55.6】</v>
      </c>
      <c r="DH6" s="141">
        <f t="shared" ref="DH6:DQ6" si="10">IF(DH8="-",NA(),DH8)</f>
        <v>16.7</v>
      </c>
      <c r="DI6" s="141">
        <f t="shared" si="10"/>
        <v>16.899999999999999</v>
      </c>
      <c r="DJ6" s="141">
        <f t="shared" si="10"/>
        <v>16.600000000000001</v>
      </c>
      <c r="DK6" s="141">
        <f t="shared" si="10"/>
        <v>16.899999999999999</v>
      </c>
      <c r="DL6" s="141">
        <f t="shared" si="10"/>
        <v>17.600000000000001</v>
      </c>
      <c r="DM6" s="141">
        <f t="shared" si="10"/>
        <v>20.6</v>
      </c>
      <c r="DN6" s="141">
        <f t="shared" si="10"/>
        <v>20.5</v>
      </c>
      <c r="DO6" s="141">
        <f t="shared" si="10"/>
        <v>20.2</v>
      </c>
      <c r="DP6" s="141">
        <f t="shared" si="10"/>
        <v>20.2</v>
      </c>
      <c r="DQ6" s="141">
        <f t="shared" si="10"/>
        <v>21.1</v>
      </c>
      <c r="DR6" s="141" t="str">
        <f>IF(DR8="-","【-】","【"&amp;SUBSTITUTE(TEXT(DR8,"#,##0.0"),"-","△")&amp;"】")</f>
        <v>【25.1】</v>
      </c>
      <c r="DS6" s="141">
        <f t="shared" ref="DS6:EB6" si="11">IF(DS8="-",NA(),DS8)</f>
        <v>0</v>
      </c>
      <c r="DT6" s="141">
        <f t="shared" si="11"/>
        <v>0</v>
      </c>
      <c r="DU6" s="141">
        <f t="shared" si="11"/>
        <v>0</v>
      </c>
      <c r="DV6" s="141">
        <f t="shared" si="11"/>
        <v>0</v>
      </c>
      <c r="DW6" s="141">
        <f t="shared" si="11"/>
        <v>0</v>
      </c>
      <c r="DX6" s="141">
        <f t="shared" si="11"/>
        <v>90.8</v>
      </c>
      <c r="DY6" s="141">
        <f t="shared" si="11"/>
        <v>81.900000000000006</v>
      </c>
      <c r="DZ6" s="141">
        <f t="shared" si="11"/>
        <v>91.6</v>
      </c>
      <c r="EA6" s="141">
        <f t="shared" si="11"/>
        <v>100.1</v>
      </c>
      <c r="EB6" s="141">
        <f t="shared" si="11"/>
        <v>94.9</v>
      </c>
      <c r="EC6" s="141" t="str">
        <f>IF(EC8="-","【-】","【"&amp;SUBSTITUTE(TEXT(EC8,"#,##0.0"),"-","△")&amp;"】")</f>
        <v>【63.0】</v>
      </c>
      <c r="ED6" s="141">
        <f t="shared" ref="ED6:EM6" si="12">IF(ED8="-",NA(),ED8)</f>
        <v>40.200000000000003</v>
      </c>
      <c r="EE6" s="141">
        <f t="shared" si="12"/>
        <v>43.7</v>
      </c>
      <c r="EF6" s="141">
        <f t="shared" si="12"/>
        <v>44.3</v>
      </c>
      <c r="EG6" s="141">
        <f t="shared" si="12"/>
        <v>45.3</v>
      </c>
      <c r="EH6" s="141">
        <f t="shared" si="12"/>
        <v>47.6</v>
      </c>
      <c r="EI6" s="141">
        <f t="shared" si="12"/>
        <v>48.6</v>
      </c>
      <c r="EJ6" s="141">
        <f t="shared" si="12"/>
        <v>50.8</v>
      </c>
      <c r="EK6" s="141">
        <f t="shared" si="12"/>
        <v>51.4</v>
      </c>
      <c r="EL6" s="141">
        <f t="shared" si="12"/>
        <v>51.9</v>
      </c>
      <c r="EM6" s="141">
        <f t="shared" si="12"/>
        <v>53.8</v>
      </c>
      <c r="EN6" s="141" t="str">
        <f>IF(EN8="-","【-】","【"&amp;SUBSTITUTE(TEXT(EN8,"#,##0.0"),"-","△")&amp;"】")</f>
        <v>【56.4】</v>
      </c>
      <c r="EO6" s="141">
        <f t="shared" ref="EO6:EX6" si="13">IF(EO8="-",NA(),EO8)</f>
        <v>69.8</v>
      </c>
      <c r="EP6" s="141">
        <f t="shared" si="13"/>
        <v>73.3</v>
      </c>
      <c r="EQ6" s="141">
        <f t="shared" si="13"/>
        <v>71.099999999999994</v>
      </c>
      <c r="ER6" s="141">
        <f t="shared" si="13"/>
        <v>68.900000000000006</v>
      </c>
      <c r="ES6" s="141">
        <f t="shared" si="13"/>
        <v>66.8</v>
      </c>
      <c r="ET6" s="141">
        <f t="shared" si="13"/>
        <v>70.099999999999994</v>
      </c>
      <c r="EU6" s="141">
        <f t="shared" si="13"/>
        <v>72.599999999999994</v>
      </c>
      <c r="EV6" s="141">
        <f t="shared" si="13"/>
        <v>71.900000000000006</v>
      </c>
      <c r="EW6" s="141">
        <f t="shared" si="13"/>
        <v>71.2</v>
      </c>
      <c r="EX6" s="141">
        <f t="shared" si="13"/>
        <v>71.8</v>
      </c>
      <c r="EY6" s="141" t="str">
        <f>IF(EY8="-","【-】","【"&amp;SUBSTITUTE(TEXT(EY8,"#,##0.0"),"-","△")&amp;"】")</f>
        <v>【70.7】</v>
      </c>
      <c r="EZ6" s="151">
        <f t="shared" ref="EZ6:FI6" si="14">IF(EZ8="-",NA(),EZ8)</f>
        <v>68003100</v>
      </c>
      <c r="FA6" s="151">
        <f t="shared" si="14"/>
        <v>68669054</v>
      </c>
      <c r="FB6" s="151">
        <f t="shared" si="14"/>
        <v>74245534</v>
      </c>
      <c r="FC6" s="151">
        <f t="shared" si="14"/>
        <v>75204262</v>
      </c>
      <c r="FD6" s="151">
        <f t="shared" si="14"/>
        <v>77440803</v>
      </c>
      <c r="FE6" s="151">
        <f t="shared" si="14"/>
        <v>43785070</v>
      </c>
      <c r="FF6" s="151">
        <f t="shared" si="14"/>
        <v>44436827</v>
      </c>
      <c r="FG6" s="151">
        <f t="shared" si="14"/>
        <v>45896030</v>
      </c>
      <c r="FH6" s="151">
        <f t="shared" si="14"/>
        <v>47415042</v>
      </c>
      <c r="FI6" s="151">
        <f t="shared" si="14"/>
        <v>47985814</v>
      </c>
      <c r="FJ6" s="151" t="str">
        <f>IF(FJ8="-","【-】","【"&amp;SUBSTITUTE(TEXT(FJ8,"#,##0"),"-","△")&amp;"】")</f>
        <v>【49,963,977】</v>
      </c>
    </row>
    <row r="7" spans="1:166" s="118" customFormat="1">
      <c r="A7" s="119" t="s">
        <v>161</v>
      </c>
      <c r="B7" s="124">
        <f t="shared" ref="B7:G7" si="15">B8</f>
        <v>2022</v>
      </c>
      <c r="C7" s="124">
        <f t="shared" si="15"/>
        <v>227500</v>
      </c>
      <c r="D7" s="124">
        <f t="shared" si="15"/>
        <v>46</v>
      </c>
      <c r="E7" s="124">
        <f t="shared" si="15"/>
        <v>6</v>
      </c>
      <c r="F7" s="124">
        <f t="shared" si="15"/>
        <v>0</v>
      </c>
      <c r="G7" s="124">
        <f t="shared" si="15"/>
        <v>3</v>
      </c>
      <c r="H7" s="124"/>
      <c r="I7" s="124"/>
      <c r="J7" s="124"/>
      <c r="K7" s="124" t="str">
        <f t="shared" ref="K7:AR7" si="16">K8</f>
        <v>地方独立行政法人</v>
      </c>
      <c r="L7" s="124" t="str">
        <f t="shared" si="16"/>
        <v>病院事業</v>
      </c>
      <c r="M7" s="124" t="str">
        <f t="shared" si="16"/>
        <v>一般病院</v>
      </c>
      <c r="N7" s="124" t="str">
        <f t="shared" si="16"/>
        <v>200床以上～300床未満</v>
      </c>
      <c r="O7" s="124" t="str">
        <f t="shared" si="16"/>
        <v>非設置</v>
      </c>
      <c r="P7" s="124" t="str">
        <f t="shared" si="16"/>
        <v>直営</v>
      </c>
      <c r="Q7" s="136">
        <f t="shared" si="16"/>
        <v>29</v>
      </c>
      <c r="R7" s="124" t="str">
        <f t="shared" si="16"/>
        <v>対象</v>
      </c>
      <c r="S7" s="124" t="str">
        <f t="shared" si="16"/>
        <v>透 I 未 訓 ガ</v>
      </c>
      <c r="T7" s="124" t="str">
        <f t="shared" si="16"/>
        <v>救 臨 地 輪</v>
      </c>
      <c r="U7" s="136" t="str">
        <f t="shared" si="16"/>
        <v>-</v>
      </c>
      <c r="V7" s="136">
        <f t="shared" si="16"/>
        <v>36812</v>
      </c>
      <c r="W7" s="124" t="str">
        <f t="shared" si="16"/>
        <v>非該当</v>
      </c>
      <c r="X7" s="124" t="str">
        <f t="shared" si="16"/>
        <v>非該当</v>
      </c>
      <c r="Y7" s="124" t="str">
        <f t="shared" si="16"/>
        <v>７：１</v>
      </c>
      <c r="Z7" s="136">
        <f t="shared" si="16"/>
        <v>243</v>
      </c>
      <c r="AA7" s="136" t="str">
        <f t="shared" si="16"/>
        <v>-</v>
      </c>
      <c r="AB7" s="136" t="str">
        <f t="shared" si="16"/>
        <v>-</v>
      </c>
      <c r="AC7" s="136">
        <f t="shared" si="16"/>
        <v>36</v>
      </c>
      <c r="AD7" s="136" t="str">
        <f t="shared" si="16"/>
        <v>-</v>
      </c>
      <c r="AE7" s="136">
        <f t="shared" si="16"/>
        <v>279</v>
      </c>
      <c r="AF7" s="136">
        <f t="shared" si="16"/>
        <v>242</v>
      </c>
      <c r="AG7" s="136" t="str">
        <f t="shared" si="16"/>
        <v>-</v>
      </c>
      <c r="AH7" s="136">
        <f t="shared" si="16"/>
        <v>242</v>
      </c>
      <c r="AI7" s="141">
        <f t="shared" si="16"/>
        <v>103.6</v>
      </c>
      <c r="AJ7" s="141">
        <f t="shared" si="16"/>
        <v>101.4</v>
      </c>
      <c r="AK7" s="141">
        <f t="shared" si="16"/>
        <v>102.3</v>
      </c>
      <c r="AL7" s="141">
        <f t="shared" si="16"/>
        <v>102.9</v>
      </c>
      <c r="AM7" s="141">
        <f t="shared" si="16"/>
        <v>100.6</v>
      </c>
      <c r="AN7" s="141">
        <f t="shared" si="16"/>
        <v>97.5</v>
      </c>
      <c r="AO7" s="141">
        <f t="shared" si="16"/>
        <v>96.9</v>
      </c>
      <c r="AP7" s="141">
        <f t="shared" si="16"/>
        <v>101.8</v>
      </c>
      <c r="AQ7" s="141">
        <f t="shared" si="16"/>
        <v>106.2</v>
      </c>
      <c r="AR7" s="141">
        <f t="shared" si="16"/>
        <v>103.5</v>
      </c>
      <c r="AS7" s="141"/>
      <c r="AT7" s="141">
        <f t="shared" ref="AT7:BC7" si="17">AT8</f>
        <v>78.599999999999994</v>
      </c>
      <c r="AU7" s="141">
        <f t="shared" si="17"/>
        <v>80.099999999999994</v>
      </c>
      <c r="AV7" s="141">
        <f t="shared" si="17"/>
        <v>75.599999999999994</v>
      </c>
      <c r="AW7" s="141">
        <f t="shared" si="17"/>
        <v>75.5</v>
      </c>
      <c r="AX7" s="141">
        <f t="shared" si="17"/>
        <v>75.8</v>
      </c>
      <c r="AY7" s="141">
        <f t="shared" si="17"/>
        <v>86</v>
      </c>
      <c r="AZ7" s="141">
        <f t="shared" si="17"/>
        <v>86</v>
      </c>
      <c r="BA7" s="141">
        <f t="shared" si="17"/>
        <v>80.7</v>
      </c>
      <c r="BB7" s="141">
        <f t="shared" si="17"/>
        <v>82.3</v>
      </c>
      <c r="BC7" s="141">
        <f t="shared" si="17"/>
        <v>81.5</v>
      </c>
      <c r="BD7" s="141"/>
      <c r="BE7" s="141">
        <f t="shared" ref="BE7:BN7" si="18">BE8</f>
        <v>75.5</v>
      </c>
      <c r="BF7" s="141">
        <f t="shared" si="18"/>
        <v>75.3</v>
      </c>
      <c r="BG7" s="141">
        <f t="shared" si="18"/>
        <v>70.8</v>
      </c>
      <c r="BH7" s="141">
        <f t="shared" si="18"/>
        <v>70.900000000000006</v>
      </c>
      <c r="BI7" s="141">
        <f t="shared" si="18"/>
        <v>71.3</v>
      </c>
      <c r="BJ7" s="141">
        <f t="shared" si="18"/>
        <v>83.1</v>
      </c>
      <c r="BK7" s="141">
        <f t="shared" si="18"/>
        <v>83</v>
      </c>
      <c r="BL7" s="141">
        <f t="shared" si="18"/>
        <v>77.599999999999994</v>
      </c>
      <c r="BM7" s="141">
        <f t="shared" si="18"/>
        <v>79.2</v>
      </c>
      <c r="BN7" s="141">
        <f t="shared" si="18"/>
        <v>78.400000000000006</v>
      </c>
      <c r="BO7" s="141"/>
      <c r="BP7" s="141">
        <f t="shared" ref="BP7:BY7" si="19">BP8</f>
        <v>74</v>
      </c>
      <c r="BQ7" s="141">
        <f t="shared" si="19"/>
        <v>74.2</v>
      </c>
      <c r="BR7" s="141">
        <f t="shared" si="19"/>
        <v>64.5</v>
      </c>
      <c r="BS7" s="141">
        <f t="shared" si="19"/>
        <v>74.900000000000006</v>
      </c>
      <c r="BT7" s="141">
        <f t="shared" si="19"/>
        <v>66.599999999999994</v>
      </c>
      <c r="BU7" s="141">
        <f t="shared" si="19"/>
        <v>72.099999999999994</v>
      </c>
      <c r="BV7" s="141">
        <f t="shared" si="19"/>
        <v>72.900000000000006</v>
      </c>
      <c r="BW7" s="141">
        <f t="shared" si="19"/>
        <v>64.5</v>
      </c>
      <c r="BX7" s="141">
        <f t="shared" si="19"/>
        <v>63.8</v>
      </c>
      <c r="BY7" s="141">
        <f t="shared" si="19"/>
        <v>63.4</v>
      </c>
      <c r="BZ7" s="141"/>
      <c r="CA7" s="151">
        <f t="shared" ref="CA7:CJ7" si="20">CA8</f>
        <v>96438</v>
      </c>
      <c r="CB7" s="151">
        <f t="shared" si="20"/>
        <v>97718</v>
      </c>
      <c r="CC7" s="151">
        <f t="shared" si="20"/>
        <v>102819</v>
      </c>
      <c r="CD7" s="151">
        <f t="shared" si="20"/>
        <v>99782</v>
      </c>
      <c r="CE7" s="151">
        <f t="shared" si="20"/>
        <v>102602</v>
      </c>
      <c r="CF7" s="151">
        <f t="shared" si="20"/>
        <v>47924</v>
      </c>
      <c r="CG7" s="151">
        <f t="shared" si="20"/>
        <v>48807</v>
      </c>
      <c r="CH7" s="151">
        <f t="shared" si="20"/>
        <v>51594</v>
      </c>
      <c r="CI7" s="151">
        <f t="shared" si="20"/>
        <v>53805</v>
      </c>
      <c r="CJ7" s="151">
        <f t="shared" si="20"/>
        <v>56563</v>
      </c>
      <c r="CK7" s="141"/>
      <c r="CL7" s="151">
        <f t="shared" ref="CL7:CU7" si="21">CL8</f>
        <v>14038</v>
      </c>
      <c r="CM7" s="151">
        <f t="shared" si="21"/>
        <v>14130</v>
      </c>
      <c r="CN7" s="151">
        <f t="shared" si="21"/>
        <v>15550</v>
      </c>
      <c r="CO7" s="151">
        <f t="shared" si="21"/>
        <v>15644</v>
      </c>
      <c r="CP7" s="151">
        <f t="shared" si="21"/>
        <v>15956</v>
      </c>
      <c r="CQ7" s="151">
        <f t="shared" si="21"/>
        <v>12502</v>
      </c>
      <c r="CR7" s="151">
        <f t="shared" si="21"/>
        <v>12970</v>
      </c>
      <c r="CS7" s="151">
        <f t="shared" si="21"/>
        <v>13767</v>
      </c>
      <c r="CT7" s="151">
        <f t="shared" si="21"/>
        <v>14046</v>
      </c>
      <c r="CU7" s="151">
        <f t="shared" si="21"/>
        <v>14550</v>
      </c>
      <c r="CV7" s="141"/>
      <c r="CW7" s="141">
        <f t="shared" ref="CW7:DF7" si="22">CW8</f>
        <v>48.1</v>
      </c>
      <c r="CX7" s="141">
        <f t="shared" si="22"/>
        <v>48.2</v>
      </c>
      <c r="CY7" s="141">
        <f t="shared" si="22"/>
        <v>48.2</v>
      </c>
      <c r="CZ7" s="141">
        <f t="shared" si="22"/>
        <v>47.4</v>
      </c>
      <c r="DA7" s="141">
        <f t="shared" si="22"/>
        <v>48.1</v>
      </c>
      <c r="DB7" s="141">
        <f t="shared" si="22"/>
        <v>59.4</v>
      </c>
      <c r="DC7" s="141">
        <f t="shared" si="22"/>
        <v>59.9</v>
      </c>
      <c r="DD7" s="141">
        <f t="shared" si="22"/>
        <v>63.4</v>
      </c>
      <c r="DE7" s="141">
        <f t="shared" si="22"/>
        <v>61.3</v>
      </c>
      <c r="DF7" s="141">
        <f t="shared" si="22"/>
        <v>61.4</v>
      </c>
      <c r="DG7" s="141"/>
      <c r="DH7" s="141">
        <f t="shared" ref="DH7:DQ7" si="23">DH8</f>
        <v>16.7</v>
      </c>
      <c r="DI7" s="141">
        <f t="shared" si="23"/>
        <v>16.899999999999999</v>
      </c>
      <c r="DJ7" s="141">
        <f t="shared" si="23"/>
        <v>16.600000000000001</v>
      </c>
      <c r="DK7" s="141">
        <f t="shared" si="23"/>
        <v>16.899999999999999</v>
      </c>
      <c r="DL7" s="141">
        <f t="shared" si="23"/>
        <v>17.600000000000001</v>
      </c>
      <c r="DM7" s="141">
        <f t="shared" si="23"/>
        <v>20.6</v>
      </c>
      <c r="DN7" s="141">
        <f t="shared" si="23"/>
        <v>20.5</v>
      </c>
      <c r="DO7" s="141">
        <f t="shared" si="23"/>
        <v>20.2</v>
      </c>
      <c r="DP7" s="141">
        <f t="shared" si="23"/>
        <v>20.2</v>
      </c>
      <c r="DQ7" s="141">
        <f t="shared" si="23"/>
        <v>21.1</v>
      </c>
      <c r="DR7" s="141"/>
      <c r="DS7" s="141">
        <f t="shared" ref="DS7:EB7" si="24">DS8</f>
        <v>0</v>
      </c>
      <c r="DT7" s="141">
        <f t="shared" si="24"/>
        <v>0</v>
      </c>
      <c r="DU7" s="141">
        <f t="shared" si="24"/>
        <v>0</v>
      </c>
      <c r="DV7" s="141">
        <f t="shared" si="24"/>
        <v>0</v>
      </c>
      <c r="DW7" s="141">
        <f t="shared" si="24"/>
        <v>0</v>
      </c>
      <c r="DX7" s="141">
        <f t="shared" si="24"/>
        <v>90.8</v>
      </c>
      <c r="DY7" s="141">
        <f t="shared" si="24"/>
        <v>81.900000000000006</v>
      </c>
      <c r="DZ7" s="141">
        <f t="shared" si="24"/>
        <v>91.6</v>
      </c>
      <c r="EA7" s="141">
        <f t="shared" si="24"/>
        <v>100.1</v>
      </c>
      <c r="EB7" s="141">
        <f t="shared" si="24"/>
        <v>94.9</v>
      </c>
      <c r="EC7" s="141"/>
      <c r="ED7" s="141">
        <f t="shared" ref="ED7:EM7" si="25">ED8</f>
        <v>40.200000000000003</v>
      </c>
      <c r="EE7" s="141">
        <f t="shared" si="25"/>
        <v>43.7</v>
      </c>
      <c r="EF7" s="141">
        <f t="shared" si="25"/>
        <v>44.3</v>
      </c>
      <c r="EG7" s="141">
        <f t="shared" si="25"/>
        <v>45.3</v>
      </c>
      <c r="EH7" s="141">
        <f t="shared" si="25"/>
        <v>47.6</v>
      </c>
      <c r="EI7" s="141">
        <f t="shared" si="25"/>
        <v>48.6</v>
      </c>
      <c r="EJ7" s="141">
        <f t="shared" si="25"/>
        <v>50.8</v>
      </c>
      <c r="EK7" s="141">
        <f t="shared" si="25"/>
        <v>51.4</v>
      </c>
      <c r="EL7" s="141">
        <f t="shared" si="25"/>
        <v>51.9</v>
      </c>
      <c r="EM7" s="141">
        <f t="shared" si="25"/>
        <v>53.8</v>
      </c>
      <c r="EN7" s="141"/>
      <c r="EO7" s="141">
        <f t="shared" ref="EO7:EX7" si="26">EO8</f>
        <v>69.8</v>
      </c>
      <c r="EP7" s="141">
        <f t="shared" si="26"/>
        <v>73.3</v>
      </c>
      <c r="EQ7" s="141">
        <f t="shared" si="26"/>
        <v>71.099999999999994</v>
      </c>
      <c r="ER7" s="141">
        <f t="shared" si="26"/>
        <v>68.900000000000006</v>
      </c>
      <c r="ES7" s="141">
        <f t="shared" si="26"/>
        <v>66.8</v>
      </c>
      <c r="ET7" s="141">
        <f t="shared" si="26"/>
        <v>70.099999999999994</v>
      </c>
      <c r="EU7" s="141">
        <f t="shared" si="26"/>
        <v>72.599999999999994</v>
      </c>
      <c r="EV7" s="141">
        <f t="shared" si="26"/>
        <v>71.900000000000006</v>
      </c>
      <c r="EW7" s="141">
        <f t="shared" si="26"/>
        <v>71.2</v>
      </c>
      <c r="EX7" s="141">
        <f t="shared" si="26"/>
        <v>71.8</v>
      </c>
      <c r="EY7" s="141"/>
      <c r="EZ7" s="151">
        <f t="shared" ref="EZ7:FI7" si="27">EZ8</f>
        <v>68003100</v>
      </c>
      <c r="FA7" s="151">
        <f t="shared" si="27"/>
        <v>68669054</v>
      </c>
      <c r="FB7" s="151">
        <f t="shared" si="27"/>
        <v>74245534</v>
      </c>
      <c r="FC7" s="151">
        <f t="shared" si="27"/>
        <v>75204262</v>
      </c>
      <c r="FD7" s="151">
        <f t="shared" si="27"/>
        <v>77440803</v>
      </c>
      <c r="FE7" s="151">
        <f t="shared" si="27"/>
        <v>43785070</v>
      </c>
      <c r="FF7" s="151">
        <f t="shared" si="27"/>
        <v>44436827</v>
      </c>
      <c r="FG7" s="151">
        <f t="shared" si="27"/>
        <v>45896030</v>
      </c>
      <c r="FH7" s="151">
        <f t="shared" si="27"/>
        <v>47415042</v>
      </c>
      <c r="FI7" s="151">
        <f t="shared" si="27"/>
        <v>47985814</v>
      </c>
      <c r="FJ7" s="151"/>
    </row>
    <row r="8" spans="1:166" s="118" customFormat="1">
      <c r="A8" s="119"/>
      <c r="B8" s="125">
        <v>2022</v>
      </c>
      <c r="C8" s="125">
        <v>227500</v>
      </c>
      <c r="D8" s="125">
        <v>46</v>
      </c>
      <c r="E8" s="125">
        <v>6</v>
      </c>
      <c r="F8" s="125">
        <v>0</v>
      </c>
      <c r="G8" s="125">
        <v>3</v>
      </c>
      <c r="H8" s="125" t="s">
        <v>66</v>
      </c>
      <c r="I8" s="125" t="s">
        <v>162</v>
      </c>
      <c r="J8" s="125" t="s">
        <v>163</v>
      </c>
      <c r="K8" s="125" t="s">
        <v>164</v>
      </c>
      <c r="L8" s="125" t="s">
        <v>165</v>
      </c>
      <c r="M8" s="125" t="s">
        <v>54</v>
      </c>
      <c r="N8" s="125" t="s">
        <v>166</v>
      </c>
      <c r="O8" s="125" t="s">
        <v>167</v>
      </c>
      <c r="P8" s="125" t="s">
        <v>168</v>
      </c>
      <c r="Q8" s="137">
        <v>29</v>
      </c>
      <c r="R8" s="125" t="s">
        <v>169</v>
      </c>
      <c r="S8" s="125" t="s">
        <v>170</v>
      </c>
      <c r="T8" s="125" t="s">
        <v>171</v>
      </c>
      <c r="U8" s="137" t="s">
        <v>68</v>
      </c>
      <c r="V8" s="137">
        <v>36812</v>
      </c>
      <c r="W8" s="125" t="s">
        <v>172</v>
      </c>
      <c r="X8" s="125" t="s">
        <v>172</v>
      </c>
      <c r="Y8" s="138" t="s">
        <v>173</v>
      </c>
      <c r="Z8" s="137">
        <v>243</v>
      </c>
      <c r="AA8" s="137" t="s">
        <v>68</v>
      </c>
      <c r="AB8" s="137" t="s">
        <v>68</v>
      </c>
      <c r="AC8" s="137">
        <v>36</v>
      </c>
      <c r="AD8" s="137" t="s">
        <v>68</v>
      </c>
      <c r="AE8" s="137">
        <v>279</v>
      </c>
      <c r="AF8" s="137">
        <v>242</v>
      </c>
      <c r="AG8" s="137" t="s">
        <v>68</v>
      </c>
      <c r="AH8" s="137">
        <v>242</v>
      </c>
      <c r="AI8" s="142">
        <v>103.6</v>
      </c>
      <c r="AJ8" s="142">
        <v>101.4</v>
      </c>
      <c r="AK8" s="142">
        <v>102.3</v>
      </c>
      <c r="AL8" s="142">
        <v>102.9</v>
      </c>
      <c r="AM8" s="142">
        <v>100.6</v>
      </c>
      <c r="AN8" s="142">
        <v>97.5</v>
      </c>
      <c r="AO8" s="142">
        <v>96.9</v>
      </c>
      <c r="AP8" s="142">
        <v>101.8</v>
      </c>
      <c r="AQ8" s="142">
        <v>106.2</v>
      </c>
      <c r="AR8" s="142">
        <v>103.5</v>
      </c>
      <c r="AS8" s="142">
        <v>103.5</v>
      </c>
      <c r="AT8" s="142">
        <v>78.599999999999994</v>
      </c>
      <c r="AU8" s="142">
        <v>80.099999999999994</v>
      </c>
      <c r="AV8" s="142">
        <v>75.599999999999994</v>
      </c>
      <c r="AW8" s="142">
        <v>75.5</v>
      </c>
      <c r="AX8" s="142">
        <v>75.8</v>
      </c>
      <c r="AY8" s="142">
        <v>86</v>
      </c>
      <c r="AZ8" s="142">
        <v>86</v>
      </c>
      <c r="BA8" s="142">
        <v>80.7</v>
      </c>
      <c r="BB8" s="142">
        <v>82.3</v>
      </c>
      <c r="BC8" s="142">
        <v>81.5</v>
      </c>
      <c r="BD8" s="142">
        <v>86.4</v>
      </c>
      <c r="BE8" s="149">
        <v>75.5</v>
      </c>
      <c r="BF8" s="149">
        <v>75.3</v>
      </c>
      <c r="BG8" s="149">
        <v>70.8</v>
      </c>
      <c r="BH8" s="149">
        <v>70.900000000000006</v>
      </c>
      <c r="BI8" s="149">
        <v>71.3</v>
      </c>
      <c r="BJ8" s="149">
        <v>83.1</v>
      </c>
      <c r="BK8" s="149">
        <v>83</v>
      </c>
      <c r="BL8" s="149">
        <v>77.599999999999994</v>
      </c>
      <c r="BM8" s="149">
        <v>79.2</v>
      </c>
      <c r="BN8" s="149">
        <v>78.400000000000006</v>
      </c>
      <c r="BO8" s="149">
        <v>83.7</v>
      </c>
      <c r="BP8" s="142">
        <v>74</v>
      </c>
      <c r="BQ8" s="142">
        <v>74.2</v>
      </c>
      <c r="BR8" s="142">
        <v>64.5</v>
      </c>
      <c r="BS8" s="142">
        <v>74.900000000000006</v>
      </c>
      <c r="BT8" s="142">
        <v>66.599999999999994</v>
      </c>
      <c r="BU8" s="142">
        <v>72.099999999999994</v>
      </c>
      <c r="BV8" s="142">
        <v>72.900000000000006</v>
      </c>
      <c r="BW8" s="142">
        <v>64.5</v>
      </c>
      <c r="BX8" s="142">
        <v>63.8</v>
      </c>
      <c r="BY8" s="142">
        <v>63.4</v>
      </c>
      <c r="BZ8" s="142">
        <v>66.8</v>
      </c>
      <c r="CA8" s="149">
        <v>96438</v>
      </c>
      <c r="CB8" s="149">
        <v>97718</v>
      </c>
      <c r="CC8" s="149">
        <v>102819</v>
      </c>
      <c r="CD8" s="149">
        <v>99782</v>
      </c>
      <c r="CE8" s="149">
        <v>102602</v>
      </c>
      <c r="CF8" s="149">
        <v>47924</v>
      </c>
      <c r="CG8" s="149">
        <v>48807</v>
      </c>
      <c r="CH8" s="149">
        <v>51594</v>
      </c>
      <c r="CI8" s="149">
        <v>53805</v>
      </c>
      <c r="CJ8" s="149">
        <v>56563</v>
      </c>
      <c r="CK8" s="142">
        <v>61837</v>
      </c>
      <c r="CL8" s="149">
        <v>14038</v>
      </c>
      <c r="CM8" s="149">
        <v>14130</v>
      </c>
      <c r="CN8" s="149">
        <v>15550</v>
      </c>
      <c r="CO8" s="149">
        <v>15644</v>
      </c>
      <c r="CP8" s="149">
        <v>15956</v>
      </c>
      <c r="CQ8" s="149">
        <v>12502</v>
      </c>
      <c r="CR8" s="149">
        <v>12970</v>
      </c>
      <c r="CS8" s="149">
        <v>13767</v>
      </c>
      <c r="CT8" s="149">
        <v>14046</v>
      </c>
      <c r="CU8" s="149">
        <v>14550</v>
      </c>
      <c r="CV8" s="142">
        <v>17600</v>
      </c>
      <c r="CW8" s="149">
        <v>48.1</v>
      </c>
      <c r="CX8" s="149">
        <v>48.2</v>
      </c>
      <c r="CY8" s="149">
        <v>48.2</v>
      </c>
      <c r="CZ8" s="149">
        <v>47.4</v>
      </c>
      <c r="DA8" s="149">
        <v>48.1</v>
      </c>
      <c r="DB8" s="149">
        <v>59.4</v>
      </c>
      <c r="DC8" s="149">
        <v>59.9</v>
      </c>
      <c r="DD8" s="149">
        <v>63.4</v>
      </c>
      <c r="DE8" s="149">
        <v>61.3</v>
      </c>
      <c r="DF8" s="149">
        <v>61.4</v>
      </c>
      <c r="DG8" s="149">
        <v>55.6</v>
      </c>
      <c r="DH8" s="149">
        <v>16.7</v>
      </c>
      <c r="DI8" s="149">
        <v>16.899999999999999</v>
      </c>
      <c r="DJ8" s="149">
        <v>16.600000000000001</v>
      </c>
      <c r="DK8" s="149">
        <v>16.899999999999999</v>
      </c>
      <c r="DL8" s="149">
        <v>17.600000000000001</v>
      </c>
      <c r="DM8" s="149">
        <v>20.6</v>
      </c>
      <c r="DN8" s="149">
        <v>20.5</v>
      </c>
      <c r="DO8" s="149">
        <v>20.2</v>
      </c>
      <c r="DP8" s="149">
        <v>20.2</v>
      </c>
      <c r="DQ8" s="149">
        <v>21.1</v>
      </c>
      <c r="DR8" s="149">
        <v>25.1</v>
      </c>
      <c r="DS8" s="149">
        <v>0</v>
      </c>
      <c r="DT8" s="149">
        <v>0</v>
      </c>
      <c r="DU8" s="149">
        <v>0</v>
      </c>
      <c r="DV8" s="149">
        <v>0</v>
      </c>
      <c r="DW8" s="149">
        <v>0</v>
      </c>
      <c r="DX8" s="149">
        <v>90.8</v>
      </c>
      <c r="DY8" s="149">
        <v>81.900000000000006</v>
      </c>
      <c r="DZ8" s="149">
        <v>91.6</v>
      </c>
      <c r="EA8" s="149">
        <v>100.1</v>
      </c>
      <c r="EB8" s="149">
        <v>94.9</v>
      </c>
      <c r="EC8" s="149">
        <v>63</v>
      </c>
      <c r="ED8" s="142">
        <v>40.200000000000003</v>
      </c>
      <c r="EE8" s="142">
        <v>43.7</v>
      </c>
      <c r="EF8" s="142">
        <v>44.3</v>
      </c>
      <c r="EG8" s="142">
        <v>45.3</v>
      </c>
      <c r="EH8" s="142">
        <v>47.6</v>
      </c>
      <c r="EI8" s="142">
        <v>48.6</v>
      </c>
      <c r="EJ8" s="142">
        <v>50.8</v>
      </c>
      <c r="EK8" s="142">
        <v>51.4</v>
      </c>
      <c r="EL8" s="142">
        <v>51.9</v>
      </c>
      <c r="EM8" s="142">
        <v>53.8</v>
      </c>
      <c r="EN8" s="142">
        <v>56.4</v>
      </c>
      <c r="EO8" s="142">
        <v>69.8</v>
      </c>
      <c r="EP8" s="142">
        <v>73.3</v>
      </c>
      <c r="EQ8" s="142">
        <v>71.099999999999994</v>
      </c>
      <c r="ER8" s="142">
        <v>68.900000000000006</v>
      </c>
      <c r="ES8" s="142">
        <v>66.8</v>
      </c>
      <c r="ET8" s="142">
        <v>70.099999999999994</v>
      </c>
      <c r="EU8" s="142">
        <v>72.599999999999994</v>
      </c>
      <c r="EV8" s="142">
        <v>71.900000000000006</v>
      </c>
      <c r="EW8" s="142">
        <v>71.2</v>
      </c>
      <c r="EX8" s="142">
        <v>71.8</v>
      </c>
      <c r="EY8" s="142">
        <v>70.7</v>
      </c>
      <c r="EZ8" s="149">
        <v>68003100</v>
      </c>
      <c r="FA8" s="149">
        <v>68669054</v>
      </c>
      <c r="FB8" s="149">
        <v>74245534</v>
      </c>
      <c r="FC8" s="149">
        <v>75204262</v>
      </c>
      <c r="FD8" s="149">
        <v>77440803</v>
      </c>
      <c r="FE8" s="149">
        <v>43785070</v>
      </c>
      <c r="FF8" s="149">
        <v>44436827</v>
      </c>
      <c r="FG8" s="149">
        <v>45896030</v>
      </c>
      <c r="FH8" s="149">
        <v>47415042</v>
      </c>
      <c r="FI8" s="149">
        <v>47985814</v>
      </c>
      <c r="FJ8" s="149">
        <v>49963977</v>
      </c>
    </row>
    <row r="9" spans="1:166"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50"/>
      <c r="BT9" s="150"/>
      <c r="BU9" s="135"/>
      <c r="BV9" s="135"/>
      <c r="BW9" s="135"/>
      <c r="BX9" s="135"/>
      <c r="BY9" s="135"/>
      <c r="BZ9" s="135"/>
      <c r="CA9" s="135"/>
      <c r="CB9" s="135"/>
      <c r="CC9" s="135"/>
      <c r="CD9" s="150"/>
      <c r="CE9" s="150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50"/>
      <c r="DA9" s="150"/>
      <c r="DB9" s="135"/>
      <c r="DC9" s="135"/>
      <c r="DD9" s="135"/>
      <c r="DE9" s="135"/>
      <c r="DF9" s="135"/>
      <c r="DG9" s="135"/>
      <c r="DH9" s="135"/>
      <c r="DI9" s="135"/>
      <c r="DJ9" s="135"/>
      <c r="DK9" s="150"/>
      <c r="DL9" s="150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50"/>
      <c r="EH9" s="150"/>
      <c r="EI9" s="135"/>
      <c r="EJ9" s="135"/>
      <c r="EK9" s="135"/>
      <c r="EL9" s="135"/>
      <c r="EM9" s="135"/>
      <c r="EN9" s="135"/>
      <c r="EO9" s="135"/>
      <c r="EP9" s="135"/>
      <c r="EQ9" s="135"/>
      <c r="ER9" s="150"/>
      <c r="ES9" s="150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</row>
    <row r="10" spans="1:166">
      <c r="A10" s="120"/>
      <c r="B10" s="120" t="s">
        <v>2</v>
      </c>
      <c r="C10" s="120" t="s">
        <v>174</v>
      </c>
      <c r="D10" s="120" t="s">
        <v>175</v>
      </c>
      <c r="E10" s="120" t="s">
        <v>176</v>
      </c>
      <c r="F10" s="120" t="s">
        <v>13</v>
      </c>
      <c r="P10" s="135"/>
      <c r="AI10" s="135"/>
      <c r="AJ10" s="135"/>
      <c r="AK10" s="135"/>
      <c r="AL10" s="135"/>
      <c r="AM10" s="135"/>
      <c r="AN10" s="135"/>
      <c r="AO10" s="135"/>
      <c r="AP10" s="135"/>
      <c r="AQ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Q10" s="135"/>
      <c r="BR10" s="135"/>
      <c r="BS10" s="135"/>
      <c r="BT10" s="135"/>
      <c r="BU10" s="135"/>
      <c r="BV10" s="135"/>
      <c r="BW10" s="135"/>
      <c r="BX10" s="135"/>
      <c r="BZ10" s="135"/>
      <c r="CB10" s="135"/>
      <c r="CC10" s="135"/>
      <c r="CD10" s="135"/>
      <c r="CE10" s="135"/>
      <c r="CF10" s="135"/>
      <c r="CG10" s="135"/>
      <c r="CH10" s="135"/>
      <c r="CI10" s="135"/>
      <c r="CK10" s="135"/>
      <c r="CM10" s="135"/>
      <c r="CN10" s="135"/>
      <c r="CO10" s="135"/>
      <c r="CP10" s="135"/>
      <c r="CQ10" s="135"/>
      <c r="CR10" s="135"/>
      <c r="CS10" s="135"/>
      <c r="CT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D10" s="135"/>
      <c r="EE10" s="135"/>
      <c r="EF10" s="135"/>
      <c r="EG10" s="135"/>
      <c r="EH10" s="135"/>
      <c r="EI10" s="135"/>
      <c r="EJ10" s="135"/>
      <c r="EK10" s="135"/>
      <c r="EL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J10" s="135"/>
    </row>
    <row r="11" spans="1:166">
      <c r="A11" s="120" t="s">
        <v>44</v>
      </c>
      <c r="B11" s="126" t="str">
        <f>IF(VALUE($B$6)=0,"",IF(VALUE($B$6)&gt;2022,"R"&amp;TEXT(VALUE($B$6)-2022,"00"),"H"&amp;VALUE($B$6)-1992))</f>
        <v>H30</v>
      </c>
      <c r="C11" s="126" t="str">
        <f>IF(VALUE($B$6)=0,"",IF(VALUE($B$6)&gt;2021,"R"&amp;TEXT(VALUE($B$6)-2021,"00"),"H"&amp;VALUE($B$6)-1991))</f>
        <v>R01</v>
      </c>
      <c r="D11" s="126" t="str">
        <f>IF(VALUE($B$6)=0,"",IF(VALUE($B$6)&gt;2020,"R"&amp;TEXT(VALUE($B$6)-2020,"00"),"H"&amp;VALUE($B$6)-1990))</f>
        <v>R02</v>
      </c>
      <c r="E11" s="126" t="str">
        <f>IF(VALUE($B$6)=0,"",IF(VALUE($B$6)&gt;2019,"R"&amp;TEXT(VALUE($B$6)-2019,"00"),"H"&amp;VALUE($B$6)-1989))</f>
        <v>R03</v>
      </c>
      <c r="F11" s="126" t="str">
        <f>IF(VALUE($B$6)=0,"",IF(VALUE($B$6)&gt;2018,"R"&amp;TEXT(VALUE($B$6)-2018,"00"),"H"&amp;VALUE($B$6)-1988))</f>
        <v>R04</v>
      </c>
      <c r="BE11" s="135"/>
      <c r="BP11" s="135"/>
      <c r="CA11" s="135"/>
      <c r="CL11" s="135"/>
      <c r="CW11" s="135"/>
      <c r="DH11" s="135"/>
      <c r="DS11" s="135"/>
    </row>
  </sheetData>
  <mergeCells count="13"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EO4:EY4"/>
    <mergeCell ref="EZ4:FJ4"/>
    <mergeCell ref="H6:J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4.0002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2023-12-20T05:08:19Z</dcterms:created>
  <dcterms:modified xsi:type="dcterms:W3CDTF">2024-02-06T10:42:28Z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2024-02-06T10:42:28Z</vt:filetime>
  </property>
</Properties>
</file>