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5年度\07 団体提出\01 都道府県\00 提出用\"/>
    </mc:Choice>
  </mc:AlternateContent>
  <xr:revisionPtr revIDLastSave="0" documentId="13_ncr:1_{505283C4-3D42-425F-9423-8BFA31DAE322}" xr6:coauthVersionLast="36" xr6:coauthVersionMax="47" xr10:uidLastSave="{00000000-0000-0000-0000-000000000000}"/>
  <workbookProtection workbookAlgorithmName="SHA-512" workbookHashValue="XsZpxgLUP3TJfhH8YRMyJtH0tDNYa1p9MEdNRAePrW++j3VOs9X3HgWEClQKlQnS4ACbqXQUKJda/ojhWJqNPw==" workbookSaltValue="RJgkNE5YUbikFaL/WHi+wg==" workbookSpinCount="100000" lockStructure="1"/>
  <bookViews>
    <workbookView xWindow="0" yWindow="0" windowWidth="19200" windowHeight="75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W10" i="4"/>
  <c r="P10" i="4"/>
  <c r="I10" i="4"/>
  <c r="B10" i="4"/>
  <c r="AT8" i="4"/>
  <c r="AL8" i="4"/>
  <c r="AD8" i="4"/>
  <c r="W8" i="4"/>
  <c r="P8" i="4"/>
  <c r="B8" i="4"/>
  <c r="B6" i="4"/>
</calcChain>
</file>

<file path=xl/sharedStrings.xml><?xml version="1.0" encoding="utf-8"?>
<sst xmlns="http://schemas.openxmlformats.org/spreadsheetml/2006/main" count="253" uniqueCount="115">
  <si>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</si>
  <si>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</si>
  <si>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</si>
  <si>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</si>
  <si>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</si>
  <si>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</si>
  <si>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</si>
  <si>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</si>
  <si>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</si>
  <si>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</si>
  <si>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</si>
  <si>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</si>
  <si>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</si>
  <si>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</si>
  <si>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</si>
  <si>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</si>
  <si>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</si>
  <si>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</si>
  <si>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</si>
  <si>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</si>
  <si>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</si>
  <si>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</si>
  <si>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</si>
  <si>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</si>
  <si>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</si>
  <si>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</si>
  <si>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</si>
  <si>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</si>
  <si>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</si>
  <si>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</si>
  <si>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</si>
  <si>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</si>
  <si>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</si>
  <si>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</si>
  <si>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</si>
  <si>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</si>
  <si>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</si>
  <si>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</si>
  <si>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</si>
  <si>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</si>
  <si>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</si>
  <si>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</si>
  <si>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</si>
  <si>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</si>
  <si>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</si>
  <si>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</si>
  <si>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</si>
  <si>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</si>
  <si>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</si>
  <si>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</si>
  <si>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</si>
  <si>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</si>
  <si>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</si>
  <si>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</si>
  <si>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</si>
  <si>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</si>
  <si>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</si>
  <si>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</si>
  <si>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</si>
  <si>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</si>
  <si>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</si>
  <si>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</si>
  <si>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</si>
  <si>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</si>
  <si>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</si>
  <si>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</si>
  <si>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</si>
  <si>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</si>
  <si>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</si>
  <si>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</si>
  <si>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</si>
  <si>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</si>
  <si>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</si>
  <si>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</si>
  <si>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</si>
  <si>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</si>
  <si>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</si>
  <si>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</si>
  <si>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</si>
  <si>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</si>
  <si>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</si>
  <si>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</si>
  <si>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</si>
  <si>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</si>
  <si>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</si>
  <si>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</si>
  <si>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</si>
  <si>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</si>
  <si>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</si>
  <si>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</si>
  <si>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</si>
  <si>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</si>
  <si>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</si>
  <si>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</si>
  <si>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</si>
  <si>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</si>
  <si>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</si>
  <si>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</si>
  <si>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</si>
  <si>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</si>
  <si>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</si>
  <si>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</si>
  <si>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</si>
  <si>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</si>
  <si>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</si>
  <si>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</si>
  <si>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</si>
  <si>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</si>
  <si>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</si>
  <si>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</si>
  <si>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</si>
  <si>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</si>
  <si>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管路施設は、流域ごとに策定した管渠点検計画により定期的な点検を実施している。
　現時点では、国土交通省通知に基づく耐用年数（50年）を経過している管渠はない。
　ただし、一部の腐食しやすい環境にある管渠で劣化が確認されたため、ストックマネジメント計画を策定し、平成28年度から計画的な改築工事を実施している。
　なお、今後、一部の管渠について耐用年数の50年を超過するため、引き続き点検により劣化の確認を行い、適切な修繕や改築工事を実施していく。</t>
    <rPh sb="181" eb="183">
      <t>チョウカ</t>
    </rPh>
    <phoneticPr fontId="4"/>
  </si>
  <si>
    <t>　本県では、昭和55年の豊川流域下水道の供用開始に始まり、平成25年の新川西部流域下水道の供用開始に至るまで、11の流域下水道を順次展開してきた。こうした中、平成31年度に特別会計から企業会計へ移行した。
　流域下水道事業の維持管理費は、市町が流域ごとに維持管理費負担金として負担しており、長期的な視点では収支が均衡することとなる。
　維持管理費負担金の繰越金が生じている場合は市町との協議により、返還又は不測の事態に対応するための財源としている。
　流域下水道の維持管理費等の費用と維持管理費負担金等の収益の割合を示した①経常収支比率は、電気代高騰の影響等による費用の増加により100％を下回っているものの、累積欠損金が生じていないため、②「累積欠損金比率」は0％であり、経営状況については健全な状況を維持しているといえる。</t>
    <rPh sb="270" eb="275">
      <t>デンキダイコウトウ</t>
    </rPh>
    <rPh sb="276" eb="279">
      <t>エイキョウトウ</t>
    </rPh>
    <rPh sb="282" eb="284">
      <t>ヒヨウ</t>
    </rPh>
    <rPh sb="285" eb="287">
      <t>ゾウカ</t>
    </rPh>
    <rPh sb="295" eb="297">
      <t>シタマワ</t>
    </rPh>
    <phoneticPr fontId="4"/>
  </si>
  <si>
    <t>　下水道事業は、地域のまちづくりの根幹的施設として、その他の政策と密接な関連性を有しており、下水道の利用可能区域の整備は、長期的な展望の下、計画的に実施されるが、事業の特性として、汚水量の増加に合わせて計画的に処理場等施設を増設していくものの、初期の段階では、整備に一定のまとまった建設投資が必要となる。一方で、事業収入は、下水道の利用可能区域が拡大して各家庭が下水道へ接続することにより得られるため、汚水量の増加に伴う収入の安定までには長期を要する。
　各家庭へと繋がる下水道の整備は市町が行っていることから、関連市町との連携をより一層図って下水道の普及促進に努め、事業収入を増加させる。また、施設の長寿命化によるライフサイクルコストの縮減を行うとともに、汚水処理の広域化・共同化計画に基づく取組を進め、経営の健全性・効率性の確保に取り組んでいく。</t>
    <rPh sb="329" eb="333">
      <t>オスイショリ</t>
    </rPh>
    <rPh sb="334" eb="337">
      <t>コウイキカ</t>
    </rPh>
    <rPh sb="338" eb="341">
      <t>キョウドウカ</t>
    </rPh>
    <rPh sb="341" eb="343">
      <t>ケイカク</t>
    </rPh>
    <rPh sb="344" eb="345">
      <t>モト</t>
    </rPh>
    <rPh sb="347" eb="349">
      <t>トリクミ</t>
    </rPh>
    <rPh sb="350" eb="35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</si>
</sst>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formatCode="#,##0.00;&quot;△&quot;#,##0.00;&quot;-&quot;">
                  <c:v>0.11</c:v>
                </c:pt>
              </c:numCache>
            </c:numRef>
          </c:val>
          <c:extLst>
            <c:ext xmlns:c16="http://schemas.microsoft.com/office/drawing/2014/chart" uri="{C3380CC4-5D6E-409C-BE32-E72D297353CC}">
              <c16:uniqueId val="{00000000-533F-4C58-BECB-133F95F4F7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1.87</c:v>
                </c:pt>
                <c:pt idx="3">
                  <c:v>0.1</c:v>
                </c:pt>
                <c:pt idx="4">
                  <c:v>0.09</c:v>
                </c:pt>
              </c:numCache>
            </c:numRef>
          </c:val>
          <c:smooth val="0"/>
          <c:extLst>
            <c:ext xmlns:c16="http://schemas.microsoft.com/office/drawing/2014/chart" uri="{C3380CC4-5D6E-409C-BE32-E72D297353CC}">
              <c16:uniqueId val="{00000001-533F-4C58-BECB-133F95F4F7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78.89</c:v>
                </c:pt>
                <c:pt idx="2">
                  <c:v>77.2</c:v>
                </c:pt>
                <c:pt idx="3">
                  <c:v>77.41</c:v>
                </c:pt>
                <c:pt idx="4">
                  <c:v>77.430000000000007</c:v>
                </c:pt>
              </c:numCache>
            </c:numRef>
          </c:val>
          <c:extLst>
            <c:ext xmlns:c16="http://schemas.microsoft.com/office/drawing/2014/chart" uri="{C3380CC4-5D6E-409C-BE32-E72D297353CC}">
              <c16:uniqueId val="{00000000-C08D-4CEF-8496-533D96035B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C08D-4CEF-8496-533D96035B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86.57</c:v>
                </c:pt>
                <c:pt idx="2">
                  <c:v>86.92</c:v>
                </c:pt>
                <c:pt idx="3">
                  <c:v>87.19</c:v>
                </c:pt>
                <c:pt idx="4">
                  <c:v>87.48</c:v>
                </c:pt>
              </c:numCache>
            </c:numRef>
          </c:val>
          <c:extLst>
            <c:ext xmlns:c16="http://schemas.microsoft.com/office/drawing/2014/chart" uri="{C3380CC4-5D6E-409C-BE32-E72D297353CC}">
              <c16:uniqueId val="{00000000-3CE7-4F1A-875C-2581DC2B86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93.21</c:v>
                </c:pt>
                <c:pt idx="2">
                  <c:v>94.01</c:v>
                </c:pt>
                <c:pt idx="3">
                  <c:v>94.14</c:v>
                </c:pt>
                <c:pt idx="4">
                  <c:v>94.02</c:v>
                </c:pt>
              </c:numCache>
            </c:numRef>
          </c:val>
          <c:smooth val="0"/>
          <c:extLst>
            <c:ext xmlns:c16="http://schemas.microsoft.com/office/drawing/2014/chart" uri="{C3380CC4-5D6E-409C-BE32-E72D297353CC}">
              <c16:uniqueId val="{00000001-3CE7-4F1A-875C-2581DC2B86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97.44</c:v>
                </c:pt>
                <c:pt idx="2">
                  <c:v>100.25</c:v>
                </c:pt>
                <c:pt idx="3">
                  <c:v>100.97</c:v>
                </c:pt>
                <c:pt idx="4">
                  <c:v>95.53</c:v>
                </c:pt>
              </c:numCache>
            </c:numRef>
          </c:val>
          <c:extLst>
            <c:ext xmlns:c16="http://schemas.microsoft.com/office/drawing/2014/chart" uri="{C3380CC4-5D6E-409C-BE32-E72D297353CC}">
              <c16:uniqueId val="{00000000-CAA0-42F1-B4A1-B2A7E21AB6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100.49</c:v>
                </c:pt>
                <c:pt idx="2">
                  <c:v>101.63</c:v>
                </c:pt>
                <c:pt idx="3">
                  <c:v>100.14</c:v>
                </c:pt>
                <c:pt idx="4">
                  <c:v>99.22</c:v>
                </c:pt>
              </c:numCache>
            </c:numRef>
          </c:val>
          <c:smooth val="0"/>
          <c:extLst>
            <c:ext xmlns:c16="http://schemas.microsoft.com/office/drawing/2014/chart" uri="{C3380CC4-5D6E-409C-BE32-E72D297353CC}">
              <c16:uniqueId val="{00000001-CAA0-42F1-B4A1-B2A7E21AB6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4.05</c:v>
                </c:pt>
                <c:pt idx="2">
                  <c:v>7.72</c:v>
                </c:pt>
                <c:pt idx="3">
                  <c:v>11.19</c:v>
                </c:pt>
                <c:pt idx="4">
                  <c:v>14.59</c:v>
                </c:pt>
              </c:numCache>
            </c:numRef>
          </c:val>
          <c:extLst>
            <c:ext xmlns:c16="http://schemas.microsoft.com/office/drawing/2014/chart" uri="{C3380CC4-5D6E-409C-BE32-E72D297353CC}">
              <c16:uniqueId val="{00000000-5A3F-48F4-BF39-7E1E1366A3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39.35</c:v>
                </c:pt>
                <c:pt idx="2">
                  <c:v>31.96</c:v>
                </c:pt>
                <c:pt idx="3">
                  <c:v>34.17</c:v>
                </c:pt>
                <c:pt idx="4">
                  <c:v>36.770000000000003</c:v>
                </c:pt>
              </c:numCache>
            </c:numRef>
          </c:val>
          <c:smooth val="0"/>
          <c:extLst>
            <c:ext xmlns:c16="http://schemas.microsoft.com/office/drawing/2014/chart" uri="{C3380CC4-5D6E-409C-BE32-E72D297353CC}">
              <c16:uniqueId val="{00000001-5A3F-48F4-BF39-7E1E1366A3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F7-4C25-8BFA-6B34D41CBA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1.17</c:v>
                </c:pt>
                <c:pt idx="2">
                  <c:v>0.93</c:v>
                </c:pt>
                <c:pt idx="3">
                  <c:v>1.04</c:v>
                </c:pt>
                <c:pt idx="4">
                  <c:v>1.26</c:v>
                </c:pt>
              </c:numCache>
            </c:numRef>
          </c:val>
          <c:smooth val="0"/>
          <c:extLst>
            <c:ext xmlns:c16="http://schemas.microsoft.com/office/drawing/2014/chart" uri="{C3380CC4-5D6E-409C-BE32-E72D297353CC}">
              <c16:uniqueId val="{00000001-09F7-4C25-8BFA-6B34D41CBA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0E8-41E4-B95F-4C7F50A325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7.27</c:v>
                </c:pt>
                <c:pt idx="2">
                  <c:v>9.1</c:v>
                </c:pt>
                <c:pt idx="3">
                  <c:v>10.71</c:v>
                </c:pt>
                <c:pt idx="4">
                  <c:v>11.46</c:v>
                </c:pt>
              </c:numCache>
            </c:numRef>
          </c:val>
          <c:smooth val="0"/>
          <c:extLst>
            <c:ext xmlns:c16="http://schemas.microsoft.com/office/drawing/2014/chart" uri="{C3380CC4-5D6E-409C-BE32-E72D297353CC}">
              <c16:uniqueId val="{00000001-E0E8-41E4-B95F-4C7F50A325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99.01</c:v>
                </c:pt>
                <c:pt idx="2">
                  <c:v>99.32</c:v>
                </c:pt>
                <c:pt idx="3">
                  <c:v>101.36</c:v>
                </c:pt>
                <c:pt idx="4">
                  <c:v>93.49</c:v>
                </c:pt>
              </c:numCache>
            </c:numRef>
          </c:val>
          <c:extLst>
            <c:ext xmlns:c16="http://schemas.microsoft.com/office/drawing/2014/chart" uri="{C3380CC4-5D6E-409C-BE32-E72D297353CC}">
              <c16:uniqueId val="{00000000-525A-4BBD-B98B-ACAE790BC7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97.37</c:v>
                </c:pt>
                <c:pt idx="2">
                  <c:v>101.14</c:v>
                </c:pt>
                <c:pt idx="3">
                  <c:v>104.74</c:v>
                </c:pt>
                <c:pt idx="4">
                  <c:v>104.74</c:v>
                </c:pt>
              </c:numCache>
            </c:numRef>
          </c:val>
          <c:smooth val="0"/>
          <c:extLst>
            <c:ext xmlns:c16="http://schemas.microsoft.com/office/drawing/2014/chart" uri="{C3380CC4-5D6E-409C-BE32-E72D297353CC}">
              <c16:uniqueId val="{00000001-525A-4BBD-B98B-ACAE790BC7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1011.39</c:v>
                </c:pt>
                <c:pt idx="2">
                  <c:v>918.12</c:v>
                </c:pt>
                <c:pt idx="3">
                  <c:v>872.03</c:v>
                </c:pt>
                <c:pt idx="4">
                  <c:v>843.56</c:v>
                </c:pt>
              </c:numCache>
            </c:numRef>
          </c:val>
          <c:extLst>
            <c:ext xmlns:c16="http://schemas.microsoft.com/office/drawing/2014/chart" uri="{C3380CC4-5D6E-409C-BE32-E72D297353CC}">
              <c16:uniqueId val="{00000000-DDDB-4709-95F5-E4030FCF26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287.39</c:v>
                </c:pt>
                <c:pt idx="2">
                  <c:v>255.67</c:v>
                </c:pt>
                <c:pt idx="3">
                  <c:v>242.44</c:v>
                </c:pt>
                <c:pt idx="4">
                  <c:v>228.09</c:v>
                </c:pt>
              </c:numCache>
            </c:numRef>
          </c:val>
          <c:smooth val="0"/>
          <c:extLst>
            <c:ext xmlns:c16="http://schemas.microsoft.com/office/drawing/2014/chart" uri="{C3380CC4-5D6E-409C-BE32-E72D297353CC}">
              <c16:uniqueId val="{00000001-DDDB-4709-95F5-E4030FCF26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6B-4CBB-9283-5899FCBE83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26B-4CBB-9283-5899FCBE83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42.97</c:v>
                </c:pt>
                <c:pt idx="2">
                  <c:v>42.6</c:v>
                </c:pt>
                <c:pt idx="3">
                  <c:v>44.66</c:v>
                </c:pt>
                <c:pt idx="4">
                  <c:v>48.53</c:v>
                </c:pt>
              </c:numCache>
            </c:numRef>
          </c:val>
          <c:extLst>
            <c:ext xmlns:c16="http://schemas.microsoft.com/office/drawing/2014/chart" uri="{C3380CC4-5D6E-409C-BE32-E72D297353CC}">
              <c16:uniqueId val="{00000000-391D-40B6-BB63-D7D24E637F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50.64</c:v>
                </c:pt>
                <c:pt idx="2">
                  <c:v>50.67</c:v>
                </c:pt>
                <c:pt idx="3">
                  <c:v>48.7</c:v>
                </c:pt>
                <c:pt idx="4">
                  <c:v>52.53</c:v>
                </c:pt>
              </c:numCache>
            </c:numRef>
          </c:val>
          <c:smooth val="0"/>
          <c:extLst>
            <c:ext xmlns:c16="http://schemas.microsoft.com/office/drawing/2014/chart" uri="{C3380CC4-5D6E-409C-BE32-E72D297353CC}">
              <c16:uniqueId val="{00000001-391D-40B6-BB63-D7D24E637F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5" width="3.08984375" customWidth="1"/>
    <col min="76" max="76" width="3.90625" customWidth="1"/>
    <col min="77" max="77" width="4.36328125" customWidth="1"/>
    <col min="78"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愛知県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7512703</v>
      </c>
      <c r="AM8" s="42"/>
      <c r="AN8" s="42"/>
      <c r="AO8" s="42"/>
      <c r="AP8" s="42"/>
      <c r="AQ8" s="42"/>
      <c r="AR8" s="42"/>
      <c r="AS8" s="42"/>
      <c r="AT8" s="35">
        <f>データ!T6</f>
        <v>5173.09</v>
      </c>
      <c r="AU8" s="35"/>
      <c r="AV8" s="35"/>
      <c r="AW8" s="35"/>
      <c r="AX8" s="35"/>
      <c r="AY8" s="35"/>
      <c r="AZ8" s="35"/>
      <c r="BA8" s="35"/>
      <c r="BB8" s="35">
        <f>データ!U6</f>
        <v>1452.27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75.900000000000006</v>
      </c>
      <c r="J10" s="35"/>
      <c r="K10" s="35"/>
      <c r="L10" s="35"/>
      <c r="M10" s="35"/>
      <c r="N10" s="35"/>
      <c r="O10" s="35"/>
      <c r="P10" s="35">
        <f>データ!P6</f>
        <v>67.17</v>
      </c>
      <c r="Q10" s="35"/>
      <c r="R10" s="35"/>
      <c r="S10" s="35"/>
      <c r="T10" s="35"/>
      <c r="U10" s="35"/>
      <c r="V10" s="35"/>
      <c r="W10" s="35">
        <f>データ!Q6</f>
        <v>101.23</v>
      </c>
      <c r="X10" s="35"/>
      <c r="Y10" s="35"/>
      <c r="Z10" s="35"/>
      <c r="AA10" s="35"/>
      <c r="AB10" s="35"/>
      <c r="AC10" s="35"/>
      <c r="AD10" s="42">
        <f>データ!R6</f>
        <v>0</v>
      </c>
      <c r="AE10" s="42"/>
      <c r="AF10" s="42"/>
      <c r="AG10" s="42"/>
      <c r="AH10" s="42"/>
      <c r="AI10" s="42"/>
      <c r="AJ10" s="42"/>
      <c r="AK10" s="2"/>
      <c r="AL10" s="42">
        <f>データ!V6</f>
        <v>2666284</v>
      </c>
      <c r="AM10" s="42"/>
      <c r="AN10" s="42"/>
      <c r="AO10" s="42"/>
      <c r="AP10" s="42"/>
      <c r="AQ10" s="42"/>
      <c r="AR10" s="42"/>
      <c r="AS10" s="42"/>
      <c r="AT10" s="35">
        <f>データ!W6</f>
        <v>474.9</v>
      </c>
      <c r="AU10" s="35"/>
      <c r="AV10" s="35"/>
      <c r="AW10" s="35"/>
      <c r="AX10" s="35"/>
      <c r="AY10" s="35"/>
      <c r="AZ10" s="35"/>
      <c r="BA10" s="35"/>
      <c r="BB10" s="35">
        <f>データ!X6</f>
        <v>5614.41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hf3gRFI9Di+mVlC/V0eri7zrwGJ12nOUAUBz/dAMiNyB0A/IiJIVz4kQ/vsM4/mepYVLKEjyNE32IsPv7WD4IQ==" saltValue="jufjXZ4jUxHGe8CvuBFE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230006</v>
      </c>
      <c r="D6" s="19">
        <f t="shared" si="3"/>
        <v>46</v>
      </c>
      <c r="E6" s="19">
        <f t="shared" si="3"/>
        <v>17</v>
      </c>
      <c r="F6" s="19">
        <f t="shared" si="3"/>
        <v>3</v>
      </c>
      <c r="G6" s="19">
        <f t="shared" si="3"/>
        <v>0</v>
      </c>
      <c r="H6" s="19" t="str">
        <f t="shared" si="3"/>
        <v>愛知県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75.900000000000006</v>
      </c>
      <c r="P6" s="20">
        <f t="shared" si="3"/>
        <v>67.17</v>
      </c>
      <c r="Q6" s="20">
        <f t="shared" si="3"/>
        <v>101.23</v>
      </c>
      <c r="R6" s="20">
        <f t="shared" si="3"/>
        <v>0</v>
      </c>
      <c r="S6" s="20">
        <f t="shared" si="3"/>
        <v>7512703</v>
      </c>
      <c r="T6" s="20">
        <f t="shared" si="3"/>
        <v>5173.09</v>
      </c>
      <c r="U6" s="20">
        <f t="shared" si="3"/>
        <v>1452.27</v>
      </c>
      <c r="V6" s="20">
        <f t="shared" si="3"/>
        <v>2666284</v>
      </c>
      <c r="W6" s="20">
        <f t="shared" si="3"/>
        <v>474.9</v>
      </c>
      <c r="X6" s="20">
        <f t="shared" si="3"/>
        <v>5614.41</v>
      </c>
      <c r="Y6" s="21" t="str">
        <f>IF(Y7="",NA(),Y7)</f>
        <v>-</v>
      </c>
      <c r="Z6" s="21">
        <f t="shared" ref="Z6:AH6" si="4">IF(Z7="",NA(),Z7)</f>
        <v>97.44</v>
      </c>
      <c r="AA6" s="21">
        <f t="shared" si="4"/>
        <v>100.25</v>
      </c>
      <c r="AB6" s="21">
        <f t="shared" si="4"/>
        <v>100.97</v>
      </c>
      <c r="AC6" s="21">
        <f t="shared" si="4"/>
        <v>95.53</v>
      </c>
      <c r="AD6" s="21" t="str">
        <f t="shared" si="4"/>
        <v>-</v>
      </c>
      <c r="AE6" s="21">
        <f t="shared" si="4"/>
        <v>100.49</v>
      </c>
      <c r="AF6" s="21">
        <f t="shared" si="4"/>
        <v>101.63</v>
      </c>
      <c r="AG6" s="21">
        <f t="shared" si="4"/>
        <v>100.14</v>
      </c>
      <c r="AH6" s="21">
        <f t="shared" si="4"/>
        <v>99.22</v>
      </c>
      <c r="AI6" s="20" t="str">
        <f>IF(AI7="","",IF(AI7="-","【-】","【"&amp;SUBSTITUTE(TEXT(AI7,"#,##0.00"),"-","△")&amp;"】"))</f>
        <v>【99.26】</v>
      </c>
      <c r="AJ6" s="21" t="str">
        <f>IF(AJ7="",NA(),AJ7)</f>
        <v>-</v>
      </c>
      <c r="AK6" s="20">
        <f t="shared" ref="AK6:AS6" si="5">IF(AK7="",NA(),AK7)</f>
        <v>0</v>
      </c>
      <c r="AL6" s="20">
        <f t="shared" si="5"/>
        <v>0</v>
      </c>
      <c r="AM6" s="20">
        <f t="shared" si="5"/>
        <v>0</v>
      </c>
      <c r="AN6" s="20">
        <f t="shared" si="5"/>
        <v>0</v>
      </c>
      <c r="AO6" s="21" t="str">
        <f t="shared" si="5"/>
        <v>-</v>
      </c>
      <c r="AP6" s="21">
        <f t="shared" si="5"/>
        <v>7.27</v>
      </c>
      <c r="AQ6" s="21">
        <f t="shared" si="5"/>
        <v>9.1</v>
      </c>
      <c r="AR6" s="21">
        <f t="shared" si="5"/>
        <v>10.71</v>
      </c>
      <c r="AS6" s="21">
        <f t="shared" si="5"/>
        <v>11.46</v>
      </c>
      <c r="AT6" s="20" t="str">
        <f>IF(AT7="","",IF(AT7="-","【-】","【"&amp;SUBSTITUTE(TEXT(AT7,"#,##0.00"),"-","△")&amp;"】"))</f>
        <v>【11.39】</v>
      </c>
      <c r="AU6" s="21" t="str">
        <f>IF(AU7="",NA(),AU7)</f>
        <v>-</v>
      </c>
      <c r="AV6" s="21">
        <f t="shared" ref="AV6:BD6" si="6">IF(AV7="",NA(),AV7)</f>
        <v>99.01</v>
      </c>
      <c r="AW6" s="21">
        <f t="shared" si="6"/>
        <v>99.32</v>
      </c>
      <c r="AX6" s="21">
        <f t="shared" si="6"/>
        <v>101.36</v>
      </c>
      <c r="AY6" s="21">
        <f t="shared" si="6"/>
        <v>93.49</v>
      </c>
      <c r="AZ6" s="21" t="str">
        <f t="shared" si="6"/>
        <v>-</v>
      </c>
      <c r="BA6" s="21">
        <f t="shared" si="6"/>
        <v>97.37</v>
      </c>
      <c r="BB6" s="21">
        <f t="shared" si="6"/>
        <v>101.14</v>
      </c>
      <c r="BC6" s="21">
        <f t="shared" si="6"/>
        <v>104.74</v>
      </c>
      <c r="BD6" s="21">
        <f t="shared" si="6"/>
        <v>104.74</v>
      </c>
      <c r="BE6" s="20" t="str">
        <f>IF(BE7="","",IF(BE7="-","【-】","【"&amp;SUBSTITUTE(TEXT(BE7,"#,##0.00"),"-","△")&amp;"】"))</f>
        <v>【104.37】</v>
      </c>
      <c r="BF6" s="21" t="str">
        <f>IF(BF7="",NA(),BF7)</f>
        <v>-</v>
      </c>
      <c r="BG6" s="21">
        <f t="shared" ref="BG6:BO6" si="7">IF(BG7="",NA(),BG7)</f>
        <v>1011.39</v>
      </c>
      <c r="BH6" s="21">
        <f t="shared" si="7"/>
        <v>918.12</v>
      </c>
      <c r="BI6" s="21">
        <f t="shared" si="7"/>
        <v>872.03</v>
      </c>
      <c r="BJ6" s="21">
        <f t="shared" si="7"/>
        <v>843.56</v>
      </c>
      <c r="BK6" s="21" t="str">
        <f t="shared" si="7"/>
        <v>-</v>
      </c>
      <c r="BL6" s="21">
        <f t="shared" si="7"/>
        <v>287.39</v>
      </c>
      <c r="BM6" s="21">
        <f t="shared" si="7"/>
        <v>255.67</v>
      </c>
      <c r="BN6" s="21">
        <f t="shared" si="7"/>
        <v>242.44</v>
      </c>
      <c r="BO6" s="21">
        <f t="shared" si="7"/>
        <v>228.09</v>
      </c>
      <c r="BP6" s="20" t="str">
        <f>IF(BP7="","",IF(BP7="-","【-】","【"&amp;SUBSTITUTE(TEXT(BP7,"#,##0.00"),"-","△")&amp;"】"))</f>
        <v>【230.79】</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42.97</v>
      </c>
      <c r="CD6" s="21">
        <f t="shared" si="9"/>
        <v>42.6</v>
      </c>
      <c r="CE6" s="21">
        <f t="shared" si="9"/>
        <v>44.66</v>
      </c>
      <c r="CF6" s="21">
        <f t="shared" si="9"/>
        <v>48.53</v>
      </c>
      <c r="CG6" s="21" t="str">
        <f t="shared" si="9"/>
        <v>-</v>
      </c>
      <c r="CH6" s="21">
        <f t="shared" si="9"/>
        <v>50.64</v>
      </c>
      <c r="CI6" s="21">
        <f t="shared" si="9"/>
        <v>50.67</v>
      </c>
      <c r="CJ6" s="21">
        <f t="shared" si="9"/>
        <v>48.7</v>
      </c>
      <c r="CK6" s="21">
        <f t="shared" si="9"/>
        <v>52.53</v>
      </c>
      <c r="CL6" s="20" t="str">
        <f>IF(CL7="","",IF(CL7="-","【-】","【"&amp;SUBSTITUTE(TEXT(CL7,"#,##0.00"),"-","△")&amp;"】"))</f>
        <v>【52.71】</v>
      </c>
      <c r="CM6" s="21" t="str">
        <f>IF(CM7="",NA(),CM7)</f>
        <v>-</v>
      </c>
      <c r="CN6" s="21">
        <f t="shared" ref="CN6:CV6" si="10">IF(CN7="",NA(),CN7)</f>
        <v>78.89</v>
      </c>
      <c r="CO6" s="21">
        <f t="shared" si="10"/>
        <v>77.2</v>
      </c>
      <c r="CP6" s="21">
        <f t="shared" si="10"/>
        <v>77.41</v>
      </c>
      <c r="CQ6" s="21">
        <f t="shared" si="10"/>
        <v>77.430000000000007</v>
      </c>
      <c r="CR6" s="21" t="str">
        <f t="shared" si="10"/>
        <v>-</v>
      </c>
      <c r="CS6" s="21">
        <f t="shared" si="10"/>
        <v>67.209999999999994</v>
      </c>
      <c r="CT6" s="21">
        <f t="shared" si="10"/>
        <v>68.2</v>
      </c>
      <c r="CU6" s="21">
        <f t="shared" si="10"/>
        <v>68.05</v>
      </c>
      <c r="CV6" s="21">
        <f t="shared" si="10"/>
        <v>67.099999999999994</v>
      </c>
      <c r="CW6" s="20" t="str">
        <f>IF(CW7="","",IF(CW7="-","【-】","【"&amp;SUBSTITUTE(TEXT(CW7,"#,##0.00"),"-","△")&amp;"】"))</f>
        <v>【67.08】</v>
      </c>
      <c r="CX6" s="21" t="str">
        <f>IF(CX7="",NA(),CX7)</f>
        <v>-</v>
      </c>
      <c r="CY6" s="21">
        <f t="shared" ref="CY6:DG6" si="11">IF(CY7="",NA(),CY7)</f>
        <v>86.57</v>
      </c>
      <c r="CZ6" s="21">
        <f t="shared" si="11"/>
        <v>86.92</v>
      </c>
      <c r="DA6" s="21">
        <f t="shared" si="11"/>
        <v>87.19</v>
      </c>
      <c r="DB6" s="21">
        <f t="shared" si="11"/>
        <v>87.48</v>
      </c>
      <c r="DC6" s="21" t="str">
        <f t="shared" si="11"/>
        <v>-</v>
      </c>
      <c r="DD6" s="21">
        <f t="shared" si="11"/>
        <v>93.21</v>
      </c>
      <c r="DE6" s="21">
        <f t="shared" si="11"/>
        <v>94.01</v>
      </c>
      <c r="DF6" s="21">
        <f t="shared" si="11"/>
        <v>94.14</v>
      </c>
      <c r="DG6" s="21">
        <f t="shared" si="11"/>
        <v>94.02</v>
      </c>
      <c r="DH6" s="20" t="str">
        <f>IF(DH7="","",IF(DH7="-","【-】","【"&amp;SUBSTITUTE(TEXT(DH7,"#,##0.00"),"-","△")&amp;"】"))</f>
        <v>【93.95】</v>
      </c>
      <c r="DI6" s="21" t="str">
        <f>IF(DI7="",NA(),DI7)</f>
        <v>-</v>
      </c>
      <c r="DJ6" s="21">
        <f t="shared" ref="DJ6:DR6" si="12">IF(DJ7="",NA(),DJ7)</f>
        <v>4.05</v>
      </c>
      <c r="DK6" s="21">
        <f t="shared" si="12"/>
        <v>7.72</v>
      </c>
      <c r="DL6" s="21">
        <f t="shared" si="12"/>
        <v>11.19</v>
      </c>
      <c r="DM6" s="21">
        <f t="shared" si="12"/>
        <v>14.59</v>
      </c>
      <c r="DN6" s="21" t="str">
        <f t="shared" si="12"/>
        <v>-</v>
      </c>
      <c r="DO6" s="21">
        <f t="shared" si="12"/>
        <v>39.35</v>
      </c>
      <c r="DP6" s="21">
        <f t="shared" si="12"/>
        <v>31.96</v>
      </c>
      <c r="DQ6" s="21">
        <f t="shared" si="12"/>
        <v>34.17</v>
      </c>
      <c r="DR6" s="21">
        <f t="shared" si="12"/>
        <v>36.770000000000003</v>
      </c>
      <c r="DS6" s="20" t="str">
        <f>IF(DS7="","",IF(DS7="-","【-】","【"&amp;SUBSTITUTE(TEXT(DS7,"#,##0.00"),"-","△")&amp;"】"))</f>
        <v>【36.56】</v>
      </c>
      <c r="DT6" s="21" t="str">
        <f>IF(DT7="",NA(),DT7)</f>
        <v>-</v>
      </c>
      <c r="DU6" s="20">
        <f t="shared" ref="DU6:EC6" si="13">IF(DU7="",NA(),DU7)</f>
        <v>0</v>
      </c>
      <c r="DV6" s="20">
        <f t="shared" si="13"/>
        <v>0</v>
      </c>
      <c r="DW6" s="20">
        <f t="shared" si="13"/>
        <v>0</v>
      </c>
      <c r="DX6" s="20">
        <f t="shared" si="13"/>
        <v>0</v>
      </c>
      <c r="DY6" s="21" t="str">
        <f t="shared" si="13"/>
        <v>-</v>
      </c>
      <c r="DZ6" s="21">
        <f t="shared" si="13"/>
        <v>1.17</v>
      </c>
      <c r="EA6" s="21">
        <f t="shared" si="13"/>
        <v>0.93</v>
      </c>
      <c r="EB6" s="21">
        <f t="shared" si="13"/>
        <v>1.04</v>
      </c>
      <c r="EC6" s="21">
        <f t="shared" si="13"/>
        <v>1.26</v>
      </c>
      <c r="ED6" s="20" t="str">
        <f>IF(ED7="","",IF(ED7="-","【-】","【"&amp;SUBSTITUTE(TEXT(ED7,"#,##0.00"),"-","△")&amp;"】"))</f>
        <v>【1.25】</v>
      </c>
      <c r="EE6" s="21" t="str">
        <f>IF(EE7="",NA(),EE7)</f>
        <v>-</v>
      </c>
      <c r="EF6" s="20">
        <f t="shared" ref="EF6:EN6" si="14">IF(EF7="",NA(),EF7)</f>
        <v>0</v>
      </c>
      <c r="EG6" s="20">
        <f t="shared" si="14"/>
        <v>0</v>
      </c>
      <c r="EH6" s="20">
        <f t="shared" si="14"/>
        <v>0</v>
      </c>
      <c r="EI6" s="21">
        <f t="shared" si="14"/>
        <v>0.11</v>
      </c>
      <c r="EJ6" s="21" t="str">
        <f t="shared" si="14"/>
        <v>-</v>
      </c>
      <c r="EK6" s="21">
        <f t="shared" si="14"/>
        <v>7.0000000000000007E-2</v>
      </c>
      <c r="EL6" s="21">
        <f t="shared" si="14"/>
        <v>1.87</v>
      </c>
      <c r="EM6" s="21">
        <f t="shared" si="14"/>
        <v>0.1</v>
      </c>
      <c r="EN6" s="21">
        <f t="shared" si="14"/>
        <v>0.09</v>
      </c>
      <c r="EO6" s="20" t="str">
        <f>IF(EO7="","",IF(EO7="-","【-】","【"&amp;SUBSTITUTE(TEXT(EO7,"#,##0.00"),"-","△")&amp;"】"))</f>
        <v>【0.09】</v>
      </c>
    </row>
    <row r="7" spans="1:148" s="22" customFormat="1" x14ac:dyDescent="0.2">
      <c r="A7" s="14"/>
      <c r="B7" s="23">
        <v>2022</v>
      </c>
      <c r="C7" s="23">
        <v>230006</v>
      </c>
      <c r="D7" s="23">
        <v>46</v>
      </c>
      <c r="E7" s="23">
        <v>17</v>
      </c>
      <c r="F7" s="23">
        <v>3</v>
      </c>
      <c r="G7" s="23">
        <v>0</v>
      </c>
      <c r="H7" s="23" t="s">
        <v>95</v>
      </c>
      <c r="I7" s="23" t="s">
        <v>96</v>
      </c>
      <c r="J7" s="23" t="s">
        <v>97</v>
      </c>
      <c r="K7" s="23" t="s">
        <v>98</v>
      </c>
      <c r="L7" s="23" t="s">
        <v>99</v>
      </c>
      <c r="M7" s="23" t="s">
        <v>100</v>
      </c>
      <c r="N7" s="24" t="s">
        <v>101</v>
      </c>
      <c r="O7" s="24">
        <v>75.900000000000006</v>
      </c>
      <c r="P7" s="24">
        <v>67.17</v>
      </c>
      <c r="Q7" s="24">
        <v>101.23</v>
      </c>
      <c r="R7" s="24">
        <v>0</v>
      </c>
      <c r="S7" s="24">
        <v>7512703</v>
      </c>
      <c r="T7" s="24">
        <v>5173.09</v>
      </c>
      <c r="U7" s="24">
        <v>1452.27</v>
      </c>
      <c r="V7" s="24">
        <v>2666284</v>
      </c>
      <c r="W7" s="24">
        <v>474.9</v>
      </c>
      <c r="X7" s="24">
        <v>5614.41</v>
      </c>
      <c r="Y7" s="24" t="s">
        <v>101</v>
      </c>
      <c r="Z7" s="24">
        <v>97.44</v>
      </c>
      <c r="AA7" s="24">
        <v>100.25</v>
      </c>
      <c r="AB7" s="24">
        <v>100.97</v>
      </c>
      <c r="AC7" s="24">
        <v>95.53</v>
      </c>
      <c r="AD7" s="24" t="s">
        <v>101</v>
      </c>
      <c r="AE7" s="24">
        <v>100.49</v>
      </c>
      <c r="AF7" s="24">
        <v>101.63</v>
      </c>
      <c r="AG7" s="24">
        <v>100.14</v>
      </c>
      <c r="AH7" s="24">
        <v>99.22</v>
      </c>
      <c r="AI7" s="24">
        <v>99.26</v>
      </c>
      <c r="AJ7" s="24" t="s">
        <v>101</v>
      </c>
      <c r="AK7" s="24">
        <v>0</v>
      </c>
      <c r="AL7" s="24">
        <v>0</v>
      </c>
      <c r="AM7" s="24">
        <v>0</v>
      </c>
      <c r="AN7" s="24">
        <v>0</v>
      </c>
      <c r="AO7" s="24" t="s">
        <v>101</v>
      </c>
      <c r="AP7" s="24">
        <v>7.27</v>
      </c>
      <c r="AQ7" s="24">
        <v>9.1</v>
      </c>
      <c r="AR7" s="24">
        <v>10.71</v>
      </c>
      <c r="AS7" s="24">
        <v>11.46</v>
      </c>
      <c r="AT7" s="24">
        <v>11.39</v>
      </c>
      <c r="AU7" s="24" t="s">
        <v>101</v>
      </c>
      <c r="AV7" s="24">
        <v>99.01</v>
      </c>
      <c r="AW7" s="24">
        <v>99.32</v>
      </c>
      <c r="AX7" s="24">
        <v>101.36</v>
      </c>
      <c r="AY7" s="24">
        <v>93.49</v>
      </c>
      <c r="AZ7" s="24" t="s">
        <v>101</v>
      </c>
      <c r="BA7" s="24">
        <v>97.37</v>
      </c>
      <c r="BB7" s="24">
        <v>101.14</v>
      </c>
      <c r="BC7" s="24">
        <v>104.74</v>
      </c>
      <c r="BD7" s="24">
        <v>104.74</v>
      </c>
      <c r="BE7" s="24">
        <v>104.37</v>
      </c>
      <c r="BF7" s="24" t="s">
        <v>101</v>
      </c>
      <c r="BG7" s="24">
        <v>1011.39</v>
      </c>
      <c r="BH7" s="24">
        <v>918.12</v>
      </c>
      <c r="BI7" s="24">
        <v>872.03</v>
      </c>
      <c r="BJ7" s="24">
        <v>843.56</v>
      </c>
      <c r="BK7" s="24" t="s">
        <v>101</v>
      </c>
      <c r="BL7" s="24">
        <v>287.39</v>
      </c>
      <c r="BM7" s="24">
        <v>255.67</v>
      </c>
      <c r="BN7" s="24">
        <v>242.44</v>
      </c>
      <c r="BO7" s="24">
        <v>228.09</v>
      </c>
      <c r="BP7" s="24">
        <v>230.79</v>
      </c>
      <c r="BQ7" s="24" t="s">
        <v>101</v>
      </c>
      <c r="BR7" s="24">
        <v>0</v>
      </c>
      <c r="BS7" s="24">
        <v>0</v>
      </c>
      <c r="BT7" s="24">
        <v>0</v>
      </c>
      <c r="BU7" s="24">
        <v>0</v>
      </c>
      <c r="BV7" s="24" t="s">
        <v>101</v>
      </c>
      <c r="BW7" s="24">
        <v>0</v>
      </c>
      <c r="BX7" s="24">
        <v>0</v>
      </c>
      <c r="BY7" s="24">
        <v>0</v>
      </c>
      <c r="BZ7" s="24">
        <v>0</v>
      </c>
      <c r="CA7" s="24">
        <v>0</v>
      </c>
      <c r="CB7" s="24" t="s">
        <v>101</v>
      </c>
      <c r="CC7" s="24">
        <v>42.97</v>
      </c>
      <c r="CD7" s="24">
        <v>42.6</v>
      </c>
      <c r="CE7" s="24">
        <v>44.66</v>
      </c>
      <c r="CF7" s="24">
        <v>48.53</v>
      </c>
      <c r="CG7" s="24" t="s">
        <v>101</v>
      </c>
      <c r="CH7" s="24">
        <v>50.64</v>
      </c>
      <c r="CI7" s="24">
        <v>50.67</v>
      </c>
      <c r="CJ7" s="24">
        <v>48.7</v>
      </c>
      <c r="CK7" s="24">
        <v>52.53</v>
      </c>
      <c r="CL7" s="24">
        <v>52.71</v>
      </c>
      <c r="CM7" s="24" t="s">
        <v>101</v>
      </c>
      <c r="CN7" s="24">
        <v>78.89</v>
      </c>
      <c r="CO7" s="24">
        <v>77.2</v>
      </c>
      <c r="CP7" s="24">
        <v>77.41</v>
      </c>
      <c r="CQ7" s="24">
        <v>77.430000000000007</v>
      </c>
      <c r="CR7" s="24" t="s">
        <v>101</v>
      </c>
      <c r="CS7" s="24">
        <v>67.209999999999994</v>
      </c>
      <c r="CT7" s="24">
        <v>68.2</v>
      </c>
      <c r="CU7" s="24">
        <v>68.05</v>
      </c>
      <c r="CV7" s="24">
        <v>67.099999999999994</v>
      </c>
      <c r="CW7" s="24">
        <v>67.08</v>
      </c>
      <c r="CX7" s="24" t="s">
        <v>101</v>
      </c>
      <c r="CY7" s="24">
        <v>86.57</v>
      </c>
      <c r="CZ7" s="24">
        <v>86.92</v>
      </c>
      <c r="DA7" s="24">
        <v>87.19</v>
      </c>
      <c r="DB7" s="24">
        <v>87.48</v>
      </c>
      <c r="DC7" s="24" t="s">
        <v>101</v>
      </c>
      <c r="DD7" s="24">
        <v>93.21</v>
      </c>
      <c r="DE7" s="24">
        <v>94.01</v>
      </c>
      <c r="DF7" s="24">
        <v>94.14</v>
      </c>
      <c r="DG7" s="24">
        <v>94.02</v>
      </c>
      <c r="DH7" s="24">
        <v>93.95</v>
      </c>
      <c r="DI7" s="24" t="s">
        <v>101</v>
      </c>
      <c r="DJ7" s="24">
        <v>4.05</v>
      </c>
      <c r="DK7" s="24">
        <v>7.72</v>
      </c>
      <c r="DL7" s="24">
        <v>11.19</v>
      </c>
      <c r="DM7" s="24">
        <v>14.59</v>
      </c>
      <c r="DN7" s="24" t="s">
        <v>101</v>
      </c>
      <c r="DO7" s="24">
        <v>39.35</v>
      </c>
      <c r="DP7" s="24">
        <v>31.96</v>
      </c>
      <c r="DQ7" s="24">
        <v>34.17</v>
      </c>
      <c r="DR7" s="24">
        <v>36.770000000000003</v>
      </c>
      <c r="DS7" s="24">
        <v>36.56</v>
      </c>
      <c r="DT7" s="24" t="s">
        <v>101</v>
      </c>
      <c r="DU7" s="24">
        <v>0</v>
      </c>
      <c r="DV7" s="24">
        <v>0</v>
      </c>
      <c r="DW7" s="24">
        <v>0</v>
      </c>
      <c r="DX7" s="24">
        <v>0</v>
      </c>
      <c r="DY7" s="24" t="s">
        <v>101</v>
      </c>
      <c r="DZ7" s="24">
        <v>1.17</v>
      </c>
      <c r="EA7" s="24">
        <v>0.93</v>
      </c>
      <c r="EB7" s="24">
        <v>1.04</v>
      </c>
      <c r="EC7" s="24">
        <v>1.26</v>
      </c>
      <c r="ED7" s="24">
        <v>1.25</v>
      </c>
      <c r="EE7" s="24" t="s">
        <v>101</v>
      </c>
      <c r="EF7" s="24">
        <v>0</v>
      </c>
      <c r="EG7" s="24">
        <v>0</v>
      </c>
      <c r="EH7" s="24">
        <v>0</v>
      </c>
      <c r="EI7" s="24">
        <v>0.11</v>
      </c>
      <c r="EJ7" s="24" t="s">
        <v>101</v>
      </c>
      <c r="EK7" s="24">
        <v>7.0000000000000007E-2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2023-12-12T00:53:02Z</dcterms:created>
  <dcterms:modified xsi:type="dcterms:W3CDTF">2024-02-08T07:36:29Z</dcterms:modified>
  <cp:category/>
</cp:coreProperties>
</file>