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238000\（新）共有書庫\16_財務（H31.4.3～）\02_財務\02 決算\09決算統計\R04\09_経営比較分析表の分析等\03_提出\"/>
    </mc:Choice>
  </mc:AlternateContent>
  <workbookProtection workbookAlgorithmName="SHA-512" workbookHashValue="Y9vhhQEA7mtExw1hh/eay2ldxJWK+FNxZWBGY32IgWInczuup79yTs7C9OoaEyDkc/Sei1zjQ3UlZOZTBYgdJw==" workbookSaltValue="C09Z6RoK/ducPLoTE6OIRg==" workbookSpinCount="100000" lockStructure="1"/>
  <bookViews>
    <workbookView xWindow="0" yWindow="0" windowWidth="14775" windowHeight="436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ID8" i="4"/>
  <c r="FZ8" i="4"/>
  <c r="EG8" i="4"/>
  <c r="CN8" i="4"/>
  <c r="AU8" i="4"/>
  <c r="B8" i="4"/>
  <c r="B6" i="4"/>
  <c r="JB78" i="4" l="1"/>
  <c r="IZ54" i="4"/>
  <c r="IZ32" i="4"/>
  <c r="BX78" i="4"/>
  <c r="FO78" i="4"/>
  <c r="FL54" i="4"/>
  <c r="FL32" i="4"/>
  <c r="BX54" i="4"/>
  <c r="MO78" i="4"/>
  <c r="MN54" i="4"/>
  <c r="MN32" i="4"/>
  <c r="BX32" i="4"/>
  <c r="C11" i="5"/>
  <c r="D11" i="5"/>
  <c r="E11" i="5"/>
  <c r="B11" i="5"/>
  <c r="GT78" i="4" l="1"/>
  <c r="GR54" i="4"/>
  <c r="GR32" i="4"/>
  <c r="DD32" i="4"/>
  <c r="P54" i="4"/>
  <c r="DG78" i="4"/>
  <c r="DD54" i="4"/>
  <c r="P78" i="4"/>
  <c r="P32" i="4"/>
  <c r="KG78" i="4"/>
  <c r="KF54" i="4"/>
  <c r="KF32" i="4"/>
  <c r="LZ78" i="4"/>
  <c r="LY54" i="4"/>
  <c r="LY32" i="4"/>
  <c r="IM78" i="4"/>
  <c r="IK54" i="4"/>
  <c r="IK32" i="4"/>
  <c r="EZ78" i="4"/>
  <c r="EW32" i="4"/>
  <c r="BI78" i="4"/>
  <c r="BI54" i="4"/>
  <c r="BI32" i="4"/>
  <c r="EW54" i="4"/>
  <c r="AT78" i="4"/>
  <c r="AT54" i="4"/>
  <c r="AT32" i="4"/>
  <c r="HV54" i="4"/>
  <c r="LK78" i="4"/>
  <c r="LJ54" i="4"/>
  <c r="LJ32" i="4"/>
  <c r="HV32" i="4"/>
  <c r="EK78" i="4"/>
  <c r="EH54" i="4"/>
  <c r="EH32" i="4"/>
  <c r="HX78" i="4"/>
  <c r="DV78" i="4"/>
  <c r="DS54" i="4"/>
  <c r="DS32" i="4"/>
  <c r="KV78" i="4"/>
  <c r="AE78" i="4"/>
  <c r="AE54" i="4"/>
  <c r="AE32" i="4"/>
  <c r="KU54" i="4"/>
  <c r="HI78" i="4"/>
  <c r="HG54" i="4"/>
  <c r="HG32" i="4"/>
  <c r="KU32" i="4"/>
</calcChain>
</file>

<file path=xl/sharedStrings.xml><?xml version="1.0" encoding="utf-8"?>
<sst xmlns="http://schemas.openxmlformats.org/spreadsheetml/2006/main" count="345" uniqueCount="185">
  <si>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</si>
  <si>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</si>
  <si>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</si>
  <si>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</si>
  <si>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</si>
  <si>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</si>
  <si>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</si>
  <si>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</si>
  <si>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</si>
  <si>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</si>
  <si>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</si>
  <si>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</si>
  <si>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</si>
  <si>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</si>
  <si>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</si>
  <si>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</si>
  <si>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</si>
  <si>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</si>
  <si>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</si>
  <si>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</si>
  <si>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</si>
  <si>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</si>
  <si>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</si>
  <si>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</si>
  <si>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</si>
  <si>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</si>
  <si>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</si>
  <si>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</si>
  <si>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</si>
  <si>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</si>
  <si>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</si>
  <si>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</si>
  <si>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</si>
  <si>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</si>
  <si>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</si>
  <si>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</si>
  <si>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</si>
  <si>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</si>
  <si>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</si>
  <si>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</si>
  <si>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</si>
  <si>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</si>
  <si>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</si>
  <si>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</si>
  <si>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</si>
  <si>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</si>
  <si>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</si>
  <si>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</si>
  <si>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</si>
  <si>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</si>
  <si>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</si>
  <si>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</si>
  <si>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</si>
  <si>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</si>
  <si>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</si>
  <si>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</si>
  <si>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</si>
  <si>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</si>
  <si>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</si>
  <si>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</si>
  <si>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</si>
  <si>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</si>
  <si>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</si>
  <si>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</si>
  <si>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</si>
  <si>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</si>
  <si>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</si>
  <si>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</si>
  <si>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</si>
  <si>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</si>
  <si>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</si>
  <si>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</si>
  <si>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</si>
  <si>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</si>
  <si>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</si>
  <si>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</si>
  <si>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</si>
  <si>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</si>
  <si>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</si>
  <si>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</si>
  <si>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</si>
  <si>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</si>
  <si>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</si>
  <si>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</si>
  <si>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</si>
  <si>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</si>
  <si>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</si>
  <si>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</si>
  <si>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</si>
  <si>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</si>
  <si>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</si>
  <si>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</si>
  <si>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</si>
  <si>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</si>
  <si>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</si>
  <si>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</si>
  <si>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</si>
  <si>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</si>
  <si>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</si>
  <si>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</si>
  <si>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</si>
  <si>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</si>
  <si>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</si>
  <si>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</si>
  <si>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</si>
  <si>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</si>
  <si>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</si>
  <si>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</si>
  <si>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</si>
  <si>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</si>
  <si>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</si>
  <si>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</si>
  <si>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</si>
  <si>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</si>
  <si>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</si>
  <si>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</si>
  <si>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</si>
  <si>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</si>
  <si>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</si>
  <si>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</si>
  <si>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</si>
  <si>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</si>
  <si>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</si>
  <si>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</si>
  <si>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</si>
  <si>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</si>
  <si>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</si>
  <si>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</si>
  <si>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</si>
  <si>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</si>
  <si>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</si>
  <si>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</si>
  <si>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</si>
  <si>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</si>
  <si>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</si>
  <si>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</si>
  <si>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</si>
  <si>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</si>
  <si>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</si>
  <si>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</si>
  <si>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</si>
  <si>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</si>
  <si>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</si>
  <si>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</si>
  <si>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</si>
  <si>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</si>
  <si>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</si>
  <si>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</si>
  <si>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</si>
  <si>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</si>
  <si>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</si>
  <si>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</si>
  <si>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</si>
  <si>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</si>
  <si>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</si>
  <si>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</si>
  <si>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</si>
  <si>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</si>
  <si>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</si>
  <si>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</si>
  <si>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</si>
  <si>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</si>
  <si>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</si>
  <si>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</si>
  <si>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</si>
  <si>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</si>
  <si>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こころの医療センター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</si>
  <si>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</si>
  <si>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</si>
  <si>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</si>
  <si>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</si>
  <si>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</si>
  <si>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</si>
  <si>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</si>
  <si>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</si>
  <si>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</si>
  <si>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</si>
  <si>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</si>
  <si>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</si>
  <si>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</si>
  <si>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</si>
  <si>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・県内の精神科医療における中核病院として、精
　神科救急・急性期医療等の政策的医療や認知症
　治療、アルコール・ギャンブル依存症治療、精
　神科早期介入（早期発見・早期支援・早期治
　療）・早期予防等の専門的医療を提供するとと
　もに、研修医や看護実習生等を積極的に受け入
　れるなど、県内の精神科医療人材の育成にも貢
　献している。</t>
    <rPh sb="1" eb="3">
      <t>ケンナイ</t>
    </rPh>
    <rPh sb="4" eb="7">
      <t>セイシンカ</t>
    </rPh>
    <rPh sb="7" eb="9">
      <t>イリョウ</t>
    </rPh>
    <rPh sb="13" eb="15">
      <t>チュウカク</t>
    </rPh>
    <rPh sb="15" eb="17">
      <t>ビョウイン</t>
    </rPh>
    <rPh sb="21" eb="22">
      <t>セイ</t>
    </rPh>
    <rPh sb="24" eb="26">
      <t>カミシナ</t>
    </rPh>
    <rPh sb="26" eb="28">
      <t>キュウキュウ</t>
    </rPh>
    <rPh sb="29" eb="32">
      <t>キュウセイキ</t>
    </rPh>
    <rPh sb="32" eb="34">
      <t>イリョウ</t>
    </rPh>
    <rPh sb="34" eb="35">
      <t>トウ</t>
    </rPh>
    <rPh sb="36" eb="39">
      <t>セイサクテキ</t>
    </rPh>
    <rPh sb="39" eb="41">
      <t>イリョウ</t>
    </rPh>
    <rPh sb="42" eb="45">
      <t>ニンチショウ</t>
    </rPh>
    <rPh sb="47" eb="49">
      <t>チリョウ</t>
    </rPh>
    <rPh sb="61" eb="64">
      <t>イゾンショウ</t>
    </rPh>
    <rPh sb="64" eb="66">
      <t>チリョウ</t>
    </rPh>
    <rPh sb="72" eb="74">
      <t>ソウキ</t>
    </rPh>
    <rPh sb="74" eb="76">
      <t>カイニュウ</t>
    </rPh>
    <rPh sb="77" eb="79">
      <t>ソウキ</t>
    </rPh>
    <rPh sb="79" eb="81">
      <t>ハッケン</t>
    </rPh>
    <rPh sb="82" eb="84">
      <t>ソウキ</t>
    </rPh>
    <rPh sb="84" eb="86">
      <t>シエン</t>
    </rPh>
    <rPh sb="87" eb="89">
      <t>ソウキ</t>
    </rPh>
    <rPh sb="95" eb="97">
      <t>ソウキ</t>
    </rPh>
    <rPh sb="97" eb="99">
      <t>ヨボウ</t>
    </rPh>
    <rPh sb="99" eb="100">
      <t>トウ</t>
    </rPh>
    <rPh sb="101" eb="104">
      <t>センモンテキ</t>
    </rPh>
    <rPh sb="104" eb="106">
      <t>イリョウ</t>
    </rPh>
    <rPh sb="107" eb="109">
      <t>テイキョウ</t>
    </rPh>
    <rPh sb="118" eb="121">
      <t>ケンシュウイ</t>
    </rPh>
    <rPh sb="122" eb="124">
      <t>カンゴ</t>
    </rPh>
    <rPh sb="124" eb="127">
      <t>ジッシュウセイ</t>
    </rPh>
    <rPh sb="127" eb="128">
      <t>トウ</t>
    </rPh>
    <rPh sb="129" eb="131">
      <t>セッキョク</t>
    </rPh>
    <rPh sb="131" eb="132">
      <t>テキ</t>
    </rPh>
    <rPh sb="133" eb="134">
      <t>ウ</t>
    </rPh>
    <rPh sb="135" eb="136">
      <t>イ</t>
    </rPh>
    <rPh sb="143" eb="145">
      <t>ケンナイ</t>
    </rPh>
    <rPh sb="146" eb="149">
      <t>セイシンカ</t>
    </rPh>
    <rPh sb="149" eb="151">
      <t>イリョウ</t>
    </rPh>
    <rPh sb="151" eb="153">
      <t>ジンザイ</t>
    </rPh>
    <rPh sb="154" eb="156">
      <t>イクセイ</t>
    </rPh>
    <phoneticPr fontId="5"/>
  </si>
  <si>
    <t>・有形固定資産減価償却率及び器械備品減価償却
　率は類似病院の平均値より高く、老朽化が進ん
　でいるため、引き続き計画的な更新を行ってい
　く必要がある。
・1床当たり有形固定資産は類似病院の平均値に
　近い数値であるが、引き続き計画的に投資を行
　い、過大な投資とならないよう留意していく必
　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2">
      <t>ショウキャク</t>
    </rPh>
    <rPh sb="24" eb="25">
      <t>リツ</t>
    </rPh>
    <rPh sb="26" eb="28">
      <t>ルイジ</t>
    </rPh>
    <rPh sb="28" eb="30">
      <t>ビョウイン</t>
    </rPh>
    <rPh sb="31" eb="34">
      <t>ヘイキンチ</t>
    </rPh>
    <rPh sb="36" eb="37">
      <t>タカ</t>
    </rPh>
    <rPh sb="39" eb="42">
      <t>ロウキュウカ</t>
    </rPh>
    <rPh sb="43" eb="44">
      <t>スス</t>
    </rPh>
    <rPh sb="53" eb="54">
      <t>ヒ</t>
    </rPh>
    <rPh sb="55" eb="56">
      <t>ツヅ</t>
    </rPh>
    <rPh sb="57" eb="60">
      <t>ケイカクテキ</t>
    </rPh>
    <rPh sb="61" eb="63">
      <t>コウシン</t>
    </rPh>
    <rPh sb="64" eb="65">
      <t>オコナ</t>
    </rPh>
    <rPh sb="71" eb="73">
      <t>ヒツヨウ</t>
    </rPh>
    <rPh sb="80" eb="81">
      <t>ユカ</t>
    </rPh>
    <rPh sb="81" eb="82">
      <t>ア</t>
    </rPh>
    <rPh sb="84" eb="86">
      <t>ユウケイ</t>
    </rPh>
    <rPh sb="86" eb="88">
      <t>コテイ</t>
    </rPh>
    <rPh sb="88" eb="90">
      <t>シサン</t>
    </rPh>
    <rPh sb="91" eb="93">
      <t>ルイジ</t>
    </rPh>
    <rPh sb="93" eb="95">
      <t>ビョウイン</t>
    </rPh>
    <rPh sb="96" eb="99">
      <t>ヘイキンチ</t>
    </rPh>
    <rPh sb="102" eb="103">
      <t>チカ</t>
    </rPh>
    <rPh sb="104" eb="106">
      <t>スウチ</t>
    </rPh>
    <rPh sb="111" eb="112">
      <t>ヒ</t>
    </rPh>
    <rPh sb="113" eb="114">
      <t>ツヅ</t>
    </rPh>
    <rPh sb="115" eb="118">
      <t>ケイカクテキ</t>
    </rPh>
    <rPh sb="119" eb="121">
      <t>トウシ</t>
    </rPh>
    <rPh sb="122" eb="123">
      <t>オコナ</t>
    </rPh>
    <rPh sb="127" eb="129">
      <t>カダイ</t>
    </rPh>
    <rPh sb="130" eb="132">
      <t>トウシ</t>
    </rPh>
    <rPh sb="139" eb="141">
      <t>リュウイ</t>
    </rPh>
    <phoneticPr fontId="5"/>
  </si>
  <si>
    <t>・更なる経営の健全化に努め、「入院医療中心か
　ら地域生活中心」という精神科医療の方向性を
　ふまえ、県内の精神科医療における中核病院と
　しての役割を担いながら、適切な入院診療機能
　の確保とともに、外来患者に対する地域生活支
　援の一層の充実など、多様な医療ニーズに応じ
　たきめ細かなサービスの提供に努めていく。</t>
    <rPh sb="1" eb="2">
      <t>サラ</t>
    </rPh>
    <rPh sb="4" eb="6">
      <t>ケイエイ</t>
    </rPh>
    <rPh sb="7" eb="10">
      <t>ケンゼンカ</t>
    </rPh>
    <rPh sb="11" eb="12">
      <t>ツト</t>
    </rPh>
    <phoneticPr fontId="5"/>
  </si>
  <si>
    <t xml:space="preserve">・新型コロナウイルス感染症に係る交付金等の影響で、
　経常収支比率は類似病院の平均値を上回っているが、
　今後は、同交付金等が無くなることから、引き続き
　経営の健全化に努める必要がある。
・病床利用率、入院・外来患者1人1日当たり収益が類
　似病院平均値を下回っており、病床管理の適正化等
　により利用率・診療単価の最適化を図る必要がある。
・職員給与費及び材料費対医業収益比率は医業収益の
　低下もあり、類似病院を上回っている。物価の高騰
　を受けて材料費は前年度比で増加しており、費用の
　削減に取り組むとともに、病床利用率・診療単価の
　最適化を図り医業収益を改善する必要がある。
</t>
    <rPh sb="53" eb="55">
      <t>コンゴ</t>
    </rPh>
    <rPh sb="57" eb="58">
      <t>ドウ</t>
    </rPh>
    <rPh sb="58" eb="61">
      <t>コウフキン</t>
    </rPh>
    <rPh sb="61" eb="62">
      <t>トウ</t>
    </rPh>
    <rPh sb="63" eb="64">
      <t>ナ</t>
    </rPh>
    <rPh sb="191" eb="195">
      <t>イギョウシュウエキ</t>
    </rPh>
    <rPh sb="198" eb="200">
      <t>テイカ</t>
    </rPh>
    <rPh sb="216" eb="218">
      <t>ブッカ</t>
    </rPh>
    <rPh sb="219" eb="221">
      <t>コウトウ</t>
    </rPh>
    <rPh sb="224" eb="225">
      <t>ウ</t>
    </rPh>
    <rPh sb="236" eb="238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</si>
</sst>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78.900000000000006</c:v>
                </c:pt>
                <c:pt idx="1">
                  <c:v>76</c:v>
                </c:pt>
                <c:pt idx="2">
                  <c:v>64</c:v>
                </c:pt>
                <c:pt idx="3">
                  <c:v>54.6</c:v>
                </c:pt>
                <c:pt idx="4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7-4F27-953A-8C40E58D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69.8</c:v>
                </c:pt>
                <c:pt idx="2">
                  <c:v>65.3</c:v>
                </c:pt>
                <c:pt idx="3">
                  <c:v>63.1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7-4F27-953A-8C40E58D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6191</c:v>
                </c:pt>
                <c:pt idx="1">
                  <c:v>6330</c:v>
                </c:pt>
                <c:pt idx="2">
                  <c:v>6458</c:v>
                </c:pt>
                <c:pt idx="3">
                  <c:v>6511</c:v>
                </c:pt>
                <c:pt idx="4">
                  <c:v>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2-4AD8-B2D5-23730FE58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8518</c:v>
                </c:pt>
                <c:pt idx="1">
                  <c:v>7891</c:v>
                </c:pt>
                <c:pt idx="2">
                  <c:v>8706</c:v>
                </c:pt>
                <c:pt idx="3">
                  <c:v>8691</c:v>
                </c:pt>
                <c:pt idx="4">
                  <c:v>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2-4AD8-B2D5-23730FE58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17425</c:v>
                </c:pt>
                <c:pt idx="1">
                  <c:v>17806</c:v>
                </c:pt>
                <c:pt idx="2">
                  <c:v>18365</c:v>
                </c:pt>
                <c:pt idx="3">
                  <c:v>19778</c:v>
                </c:pt>
                <c:pt idx="4">
                  <c:v>20161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BD6-B2B6-AD7E631A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21418</c:v>
                </c:pt>
                <c:pt idx="1">
                  <c:v>21604</c:v>
                </c:pt>
                <c:pt idx="2">
                  <c:v>22234</c:v>
                </c:pt>
                <c:pt idx="3">
                  <c:v>22875</c:v>
                </c:pt>
                <c:pt idx="4">
                  <c:v>23419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5-4BD6-B2B6-AD7E631A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137.5</c:v>
                </c:pt>
                <c:pt idx="1">
                  <c:v>142.6</c:v>
                </c:pt>
                <c:pt idx="2">
                  <c:v>109.4</c:v>
                </c:pt>
                <c:pt idx="3">
                  <c:v>105.2</c:v>
                </c:pt>
                <c:pt idx="4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4-4C07-BEDC-BAA9AFD7E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176.9</c:v>
                </c:pt>
                <c:pt idx="1">
                  <c:v>177.9</c:v>
                </c:pt>
                <c:pt idx="2">
                  <c:v>197.8</c:v>
                </c:pt>
                <c:pt idx="3">
                  <c:v>171</c:v>
                </c:pt>
                <c:pt idx="4">
                  <c:v>160.5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4-4C07-BEDC-BAA9AFD7E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66.099999999999994</c:v>
                </c:pt>
                <c:pt idx="2">
                  <c:v>57.3</c:v>
                </c:pt>
                <c:pt idx="3">
                  <c:v>53.8</c:v>
                </c:pt>
                <c:pt idx="4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338-9C93-79609F74F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66.2</c:v>
                </c:pt>
                <c:pt idx="1">
                  <c:v>64.5</c:v>
                </c:pt>
                <c:pt idx="2">
                  <c:v>61.9</c:v>
                </c:pt>
                <c:pt idx="3">
                  <c:v>61.7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B-4338-9C93-79609F74F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71.3</c:v>
                </c:pt>
                <c:pt idx="2">
                  <c:v>83.4</c:v>
                </c:pt>
                <c:pt idx="3">
                  <c:v>59.9</c:v>
                </c:pt>
                <c:pt idx="4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E-47DC-B311-00C354921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66.900000000000006</c:v>
                </c:pt>
                <c:pt idx="2">
                  <c:v>64.8</c:v>
                </c:pt>
                <c:pt idx="3">
                  <c:v>64.099999999999994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E-47DC-B311-00C354921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97.8</c:v>
                </c:pt>
                <c:pt idx="2">
                  <c:v>110.3</c:v>
                </c:pt>
                <c:pt idx="3">
                  <c:v>126.9</c:v>
                </c:pt>
                <c:pt idx="4">
                  <c:v>113.5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7-40BC-B060-53BDFFC7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99.7</c:v>
                </c:pt>
                <c:pt idx="2">
                  <c:v>102.3</c:v>
                </c:pt>
                <c:pt idx="3">
                  <c:v>103.5</c:v>
                </c:pt>
                <c:pt idx="4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7-40BC-B060-53BDFFC7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65.7</c:v>
                </c:pt>
                <c:pt idx="2">
                  <c:v>67</c:v>
                </c:pt>
                <c:pt idx="3">
                  <c:v>68.400000000000006</c:v>
                </c:pt>
                <c:pt idx="4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B-4799-9CF7-372EA9377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52.3</c:v>
                </c:pt>
                <c:pt idx="2">
                  <c:v>54</c:v>
                </c:pt>
                <c:pt idx="3">
                  <c:v>55.1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B-4799-9CF7-372EA9377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78.900000000000006</c:v>
                </c:pt>
                <c:pt idx="2">
                  <c:v>76.2</c:v>
                </c:pt>
                <c:pt idx="3">
                  <c:v>76.8</c:v>
                </c:pt>
                <c:pt idx="4">
                  <c:v>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E-440E-8979-DB9289963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69.5</c:v>
                </c:pt>
                <c:pt idx="2">
                  <c:v>67.5</c:v>
                </c:pt>
                <c:pt idx="3">
                  <c:v>68.7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E-440E-8979-DB9289963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29525899</c:v>
                </c:pt>
                <c:pt idx="1">
                  <c:v>29547871</c:v>
                </c:pt>
                <c:pt idx="2">
                  <c:v>29720420</c:v>
                </c:pt>
                <c:pt idx="3">
                  <c:v>29811233</c:v>
                </c:pt>
                <c:pt idx="4">
                  <c:v>29777813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D-4E83-A33E-0F8E16B0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27722473</c:v>
                </c:pt>
                <c:pt idx="1">
                  <c:v>27879712</c:v>
                </c:pt>
                <c:pt idx="2">
                  <c:v>28287536</c:v>
                </c:pt>
                <c:pt idx="3">
                  <c:v>28070344</c:v>
                </c:pt>
                <c:pt idx="4">
                  <c:v>28458752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D-4E83-A33E-0F8E16B0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8.5</c:v>
                </c:pt>
                <c:pt idx="1">
                  <c:v>9.1</c:v>
                </c:pt>
                <c:pt idx="2">
                  <c:v>7.7</c:v>
                </c:pt>
                <c:pt idx="3">
                  <c:v>10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0-4858-8788-B4F597031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8.1</c:v>
                </c:pt>
                <c:pt idx="2">
                  <c:v>7.9</c:v>
                </c:pt>
                <c:pt idx="3">
                  <c:v>7.7</c:v>
                </c:pt>
                <c:pt idx="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0-4858-8788-B4F597031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98</c:v>
                </c:pt>
                <c:pt idx="2">
                  <c:v>82.1</c:v>
                </c:pt>
                <c:pt idx="3">
                  <c:v>113.8</c:v>
                </c:pt>
                <c:pt idx="4">
                  <c:v>113.7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A-4D57-A499-D29733849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89.7</c:v>
                </c:pt>
                <c:pt idx="2">
                  <c:v>92.2</c:v>
                </c:pt>
                <c:pt idx="3">
                  <c:v>91.4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A-4D57-A499-D29733849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W22" zoomScaleNormal="10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三重県　こころの医療センター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精神科病院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精神病院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 t="str">
        <f>データ!Z6</f>
        <v>-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4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-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-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臨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>
        <f>データ!AC6</f>
        <v>348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348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1772427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20768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非該当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非該当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１５：１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 t="str">
        <f>データ!AF6</f>
        <v>-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 t="str">
        <f>データ!AH6</f>
        <v>-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181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97.2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97.8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110.3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126.9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113.5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70.8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71.3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83.4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59.9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58.7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65.7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66.099999999999994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57.3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53.8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53.5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78.900000000000006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76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64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54.6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53.8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100.9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99.7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102.3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103.5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102.5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68.400000000000006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66.900000000000006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64.8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64.099999999999994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64.099999999999994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66.2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64.5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61.9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61.7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61.5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72.099999999999994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69.8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65.3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63.1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62.3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184</v>
      </c>
      <c r="NK39" s="155"/>
      <c r="NL39" s="155"/>
      <c r="NM39" s="155"/>
      <c r="NN39" s="155"/>
      <c r="NO39" s="155"/>
      <c r="NP39" s="155"/>
      <c r="NQ39" s="155"/>
      <c r="NR39" s="155"/>
      <c r="NS39" s="155"/>
      <c r="NT39" s="155"/>
      <c r="NU39" s="155"/>
      <c r="NV39" s="155"/>
      <c r="NW39" s="155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155"/>
      <c r="NL40" s="155"/>
      <c r="NM40" s="155"/>
      <c r="NN40" s="155"/>
      <c r="NO40" s="155"/>
      <c r="NP40" s="155"/>
      <c r="NQ40" s="155"/>
      <c r="NR40" s="155"/>
      <c r="NS40" s="155"/>
      <c r="NT40" s="155"/>
      <c r="NU40" s="155"/>
      <c r="NV40" s="155"/>
      <c r="NW40" s="155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155"/>
      <c r="NL41" s="155"/>
      <c r="NM41" s="155"/>
      <c r="NN41" s="155"/>
      <c r="NO41" s="155"/>
      <c r="NP41" s="155"/>
      <c r="NQ41" s="155"/>
      <c r="NR41" s="155"/>
      <c r="NS41" s="155"/>
      <c r="NT41" s="155"/>
      <c r="NU41" s="155"/>
      <c r="NV41" s="155"/>
      <c r="NW41" s="155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155"/>
      <c r="NL42" s="155"/>
      <c r="NM42" s="155"/>
      <c r="NN42" s="155"/>
      <c r="NO42" s="155"/>
      <c r="NP42" s="155"/>
      <c r="NQ42" s="155"/>
      <c r="NR42" s="155"/>
      <c r="NS42" s="155"/>
      <c r="NT42" s="155"/>
      <c r="NU42" s="155"/>
      <c r="NV42" s="155"/>
      <c r="NW42" s="155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155"/>
      <c r="NL43" s="155"/>
      <c r="NM43" s="155"/>
      <c r="NN43" s="155"/>
      <c r="NO43" s="155"/>
      <c r="NP43" s="155"/>
      <c r="NQ43" s="155"/>
      <c r="NR43" s="155"/>
      <c r="NS43" s="155"/>
      <c r="NT43" s="155"/>
      <c r="NU43" s="155"/>
      <c r="NV43" s="155"/>
      <c r="NW43" s="155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155"/>
      <c r="NL44" s="155"/>
      <c r="NM44" s="155"/>
      <c r="NN44" s="155"/>
      <c r="NO44" s="155"/>
      <c r="NP44" s="155"/>
      <c r="NQ44" s="155"/>
      <c r="NR44" s="155"/>
      <c r="NS44" s="155"/>
      <c r="NT44" s="155"/>
      <c r="NU44" s="155"/>
      <c r="NV44" s="155"/>
      <c r="NW44" s="155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155"/>
      <c r="NL45" s="155"/>
      <c r="NM45" s="155"/>
      <c r="NN45" s="155"/>
      <c r="NO45" s="155"/>
      <c r="NP45" s="155"/>
      <c r="NQ45" s="155"/>
      <c r="NR45" s="155"/>
      <c r="NS45" s="155"/>
      <c r="NT45" s="155"/>
      <c r="NU45" s="155"/>
      <c r="NV45" s="155"/>
      <c r="NW45" s="155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155"/>
      <c r="NL46" s="155"/>
      <c r="NM46" s="155"/>
      <c r="NN46" s="155"/>
      <c r="NO46" s="155"/>
      <c r="NP46" s="155"/>
      <c r="NQ46" s="155"/>
      <c r="NR46" s="155"/>
      <c r="NS46" s="155"/>
      <c r="NT46" s="155"/>
      <c r="NU46" s="155"/>
      <c r="NV46" s="155"/>
      <c r="NW46" s="155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155"/>
      <c r="NL47" s="155"/>
      <c r="NM47" s="155"/>
      <c r="NN47" s="155"/>
      <c r="NO47" s="155"/>
      <c r="NP47" s="155"/>
      <c r="NQ47" s="155"/>
      <c r="NR47" s="155"/>
      <c r="NS47" s="155"/>
      <c r="NT47" s="155"/>
      <c r="NU47" s="155"/>
      <c r="NV47" s="155"/>
      <c r="NW47" s="155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155"/>
      <c r="NL48" s="155"/>
      <c r="NM48" s="155"/>
      <c r="NN48" s="155"/>
      <c r="NO48" s="155"/>
      <c r="NP48" s="155"/>
      <c r="NQ48" s="155"/>
      <c r="NR48" s="155"/>
      <c r="NS48" s="155"/>
      <c r="NT48" s="155"/>
      <c r="NU48" s="155"/>
      <c r="NV48" s="155"/>
      <c r="NW48" s="155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155"/>
      <c r="NL49" s="155"/>
      <c r="NM49" s="155"/>
      <c r="NN49" s="155"/>
      <c r="NO49" s="155"/>
      <c r="NP49" s="155"/>
      <c r="NQ49" s="155"/>
      <c r="NR49" s="155"/>
      <c r="NS49" s="155"/>
      <c r="NT49" s="155"/>
      <c r="NU49" s="155"/>
      <c r="NV49" s="155"/>
      <c r="NW49" s="155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155"/>
      <c r="NL50" s="155"/>
      <c r="NM50" s="155"/>
      <c r="NN50" s="155"/>
      <c r="NO50" s="155"/>
      <c r="NP50" s="155"/>
      <c r="NQ50" s="155"/>
      <c r="NR50" s="155"/>
      <c r="NS50" s="155"/>
      <c r="NT50" s="155"/>
      <c r="NU50" s="155"/>
      <c r="NV50" s="155"/>
      <c r="NW50" s="155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182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17425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17806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18365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19778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20161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6191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6330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6458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6511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6616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99.8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98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82.1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113.8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113.7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8.5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9.1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7.7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10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9.5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21418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21604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22234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22875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23419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8518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7891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8706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8691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8761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87.6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89.7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92.2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91.4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84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7.9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8.1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7.9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7.7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7.3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183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137.5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142.6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109.4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105.2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81.599999999999994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64.3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65.7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67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68.400000000000006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69.599999999999994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79.900000000000006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78.900000000000006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76.2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76.8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77.5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29525899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29547871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29720420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29811233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29777813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176.9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177.9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197.8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171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160.5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50.2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52.3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55.1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52.2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68.2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69.5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67.5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68.7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68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27722473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27879712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28287536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28070344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28458752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dBctpPbVX2VQKQxYeXlnvjSUIa2geFtHqYYolPD+eZmFUn3Wzc/hBfP5MecAUM9mWlWqNLV6JEyEEP91ebPJcw==" saltValue="ozOcPbJG7K0UTGNxmlqzeA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109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110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111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112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113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114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115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116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117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118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119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120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146</v>
      </c>
      <c r="AV5" s="49" t="s">
        <v>147</v>
      </c>
      <c r="AW5" s="49" t="s">
        <v>148</v>
      </c>
      <c r="AX5" s="49" t="s">
        <v>149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156</v>
      </c>
      <c r="BF5" s="49" t="s">
        <v>146</v>
      </c>
      <c r="BG5" s="49" t="s">
        <v>147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156</v>
      </c>
      <c r="BQ5" s="49" t="s">
        <v>146</v>
      </c>
      <c r="BR5" s="49" t="s">
        <v>157</v>
      </c>
      <c r="BS5" s="49" t="s">
        <v>148</v>
      </c>
      <c r="BT5" s="49" t="s">
        <v>158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145</v>
      </c>
      <c r="CB5" s="49" t="s">
        <v>146</v>
      </c>
      <c r="CC5" s="49" t="s">
        <v>147</v>
      </c>
      <c r="CD5" s="49" t="s">
        <v>159</v>
      </c>
      <c r="CE5" s="49" t="s">
        <v>149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160</v>
      </c>
      <c r="CN5" s="49" t="s">
        <v>147</v>
      </c>
      <c r="CO5" s="49" t="s">
        <v>148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145</v>
      </c>
      <c r="CX5" s="49" t="s">
        <v>146</v>
      </c>
      <c r="CY5" s="49" t="s">
        <v>147</v>
      </c>
      <c r="CZ5" s="49" t="s">
        <v>148</v>
      </c>
      <c r="DA5" s="49" t="s">
        <v>149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145</v>
      </c>
      <c r="DI5" s="49" t="s">
        <v>146</v>
      </c>
      <c r="DJ5" s="49" t="s">
        <v>147</v>
      </c>
      <c r="DK5" s="49" t="s">
        <v>148</v>
      </c>
      <c r="DL5" s="49" t="s">
        <v>149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145</v>
      </c>
      <c r="DT5" s="49" t="s">
        <v>146</v>
      </c>
      <c r="DU5" s="49" t="s">
        <v>147</v>
      </c>
      <c r="DV5" s="49" t="s">
        <v>148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145</v>
      </c>
      <c r="EE5" s="49" t="s">
        <v>146</v>
      </c>
      <c r="EF5" s="49" t="s">
        <v>147</v>
      </c>
      <c r="EG5" s="49" t="s">
        <v>148</v>
      </c>
      <c r="EH5" s="49" t="s">
        <v>149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156</v>
      </c>
      <c r="EP5" s="49" t="s">
        <v>146</v>
      </c>
      <c r="EQ5" s="49" t="s">
        <v>147</v>
      </c>
      <c r="ER5" s="49" t="s">
        <v>148</v>
      </c>
      <c r="ES5" s="49" t="s">
        <v>149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161</v>
      </c>
      <c r="EZ5" s="49" t="s">
        <v>145</v>
      </c>
      <c r="FA5" s="49" t="s">
        <v>146</v>
      </c>
      <c r="FB5" s="49" t="s">
        <v>147</v>
      </c>
      <c r="FC5" s="49" t="s">
        <v>148</v>
      </c>
      <c r="FD5" s="49" t="s">
        <v>162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15">
      <c r="A6" s="35" t="s">
        <v>163</v>
      </c>
      <c r="B6" s="50">
        <f>B8</f>
        <v>2022</v>
      </c>
      <c r="C6" s="50">
        <f t="shared" ref="C6:M6" si="2">C8</f>
        <v>240001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47" t="str">
        <f>IF(H8&lt;&gt;I8,H8,"")&amp;IF(I8&lt;&gt;J8,I8,"")&amp;"　"&amp;J8</f>
        <v>三重県　こころの医療センター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精神科病院</v>
      </c>
      <c r="N6" s="50" t="str">
        <f>N8</f>
        <v>精神病院</v>
      </c>
      <c r="O6" s="50" t="str">
        <f>O8</f>
        <v>自治体職員</v>
      </c>
      <c r="P6" s="50" t="str">
        <f>P8</f>
        <v>直営</v>
      </c>
      <c r="Q6" s="51">
        <f t="shared" ref="Q6:AH6" si="3">Q8</f>
        <v>4</v>
      </c>
      <c r="R6" s="50" t="str">
        <f t="shared" si="3"/>
        <v>-</v>
      </c>
      <c r="S6" s="50" t="str">
        <f t="shared" si="3"/>
        <v>-</v>
      </c>
      <c r="T6" s="50" t="str">
        <f t="shared" si="3"/>
        <v>臨</v>
      </c>
      <c r="U6" s="51">
        <f>U8</f>
        <v>1772427</v>
      </c>
      <c r="V6" s="51">
        <f>V8</f>
        <v>20768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１５：１</v>
      </c>
      <c r="Z6" s="51" t="str">
        <f t="shared" si="3"/>
        <v>-</v>
      </c>
      <c r="AA6" s="51" t="str">
        <f t="shared" si="3"/>
        <v>-</v>
      </c>
      <c r="AB6" s="51" t="str">
        <f t="shared" si="3"/>
        <v>-</v>
      </c>
      <c r="AC6" s="51">
        <f t="shared" si="3"/>
        <v>348</v>
      </c>
      <c r="AD6" s="51" t="str">
        <f t="shared" si="3"/>
        <v>-</v>
      </c>
      <c r="AE6" s="51">
        <f t="shared" si="3"/>
        <v>348</v>
      </c>
      <c r="AF6" s="51" t="str">
        <f t="shared" si="3"/>
        <v>-</v>
      </c>
      <c r="AG6" s="51" t="str">
        <f t="shared" si="3"/>
        <v>-</v>
      </c>
      <c r="AH6" s="51" t="str">
        <f t="shared" si="3"/>
        <v>-</v>
      </c>
      <c r="AI6" s="52">
        <f>IF(AI8="-",NA(),AI8)</f>
        <v>97.2</v>
      </c>
      <c r="AJ6" s="52">
        <f t="shared" ref="AJ6:AR6" si="5">IF(AJ8="-",NA(),AJ8)</f>
        <v>97.8</v>
      </c>
      <c r="AK6" s="52">
        <f t="shared" si="5"/>
        <v>110.3</v>
      </c>
      <c r="AL6" s="52">
        <f t="shared" si="5"/>
        <v>126.9</v>
      </c>
      <c r="AM6" s="52">
        <f t="shared" si="5"/>
        <v>113.5</v>
      </c>
      <c r="AN6" s="52">
        <f t="shared" si="5"/>
        <v>100.9</v>
      </c>
      <c r="AO6" s="52">
        <f t="shared" si="5"/>
        <v>99.7</v>
      </c>
      <c r="AP6" s="52">
        <f t="shared" si="5"/>
        <v>102.3</v>
      </c>
      <c r="AQ6" s="52">
        <f t="shared" si="5"/>
        <v>103.5</v>
      </c>
      <c r="AR6" s="52">
        <f t="shared" si="5"/>
        <v>102.5</v>
      </c>
      <c r="AS6" s="52" t="str">
        <f>IF(AS8="-","【-】","【"&amp;SUBSTITUTE(TEXT(AS8,"#,##0.0"),"-","△")&amp;"】")</f>
        <v>【103.5】</v>
      </c>
      <c r="AT6" s="52">
        <f>IF(AT8="-",NA(),AT8)</f>
        <v>70.8</v>
      </c>
      <c r="AU6" s="52">
        <f t="shared" ref="AU6:BC6" si="6">IF(AU8="-",NA(),AU8)</f>
        <v>71.3</v>
      </c>
      <c r="AV6" s="52">
        <f t="shared" si="6"/>
        <v>83.4</v>
      </c>
      <c r="AW6" s="52">
        <f t="shared" si="6"/>
        <v>59.9</v>
      </c>
      <c r="AX6" s="52">
        <f t="shared" si="6"/>
        <v>58.7</v>
      </c>
      <c r="AY6" s="52">
        <f t="shared" si="6"/>
        <v>68.400000000000006</v>
      </c>
      <c r="AZ6" s="52">
        <f t="shared" si="6"/>
        <v>66.900000000000006</v>
      </c>
      <c r="BA6" s="52">
        <f t="shared" si="6"/>
        <v>64.8</v>
      </c>
      <c r="BB6" s="52">
        <f t="shared" si="6"/>
        <v>64.099999999999994</v>
      </c>
      <c r="BC6" s="52">
        <f t="shared" si="6"/>
        <v>64.099999999999994</v>
      </c>
      <c r="BD6" s="52" t="str">
        <f>IF(BD8="-","【-】","【"&amp;SUBSTITUTE(TEXT(BD8,"#,##0.0"),"-","△")&amp;"】")</f>
        <v>【86.4】</v>
      </c>
      <c r="BE6" s="52">
        <f>IF(BE8="-",NA(),BE8)</f>
        <v>65.7</v>
      </c>
      <c r="BF6" s="52">
        <f t="shared" ref="BF6:BN6" si="7">IF(BF8="-",NA(),BF8)</f>
        <v>66.099999999999994</v>
      </c>
      <c r="BG6" s="52">
        <f t="shared" si="7"/>
        <v>57.3</v>
      </c>
      <c r="BH6" s="52">
        <f t="shared" si="7"/>
        <v>53.8</v>
      </c>
      <c r="BI6" s="52">
        <f t="shared" si="7"/>
        <v>53.5</v>
      </c>
      <c r="BJ6" s="52">
        <f t="shared" si="7"/>
        <v>66.2</v>
      </c>
      <c r="BK6" s="52">
        <f t="shared" si="7"/>
        <v>64.5</v>
      </c>
      <c r="BL6" s="52">
        <f t="shared" si="7"/>
        <v>61.9</v>
      </c>
      <c r="BM6" s="52">
        <f t="shared" si="7"/>
        <v>61.7</v>
      </c>
      <c r="BN6" s="52">
        <f t="shared" si="7"/>
        <v>61.5</v>
      </c>
      <c r="BO6" s="52" t="str">
        <f>IF(BO8="-","【-】","【"&amp;SUBSTITUTE(TEXT(BO8,"#,##0.0"),"-","△")&amp;"】")</f>
        <v>【83.7】</v>
      </c>
      <c r="BP6" s="52">
        <f>IF(BP8="-",NA(),BP8)</f>
        <v>78.900000000000006</v>
      </c>
      <c r="BQ6" s="52">
        <f t="shared" ref="BQ6:BY6" si="8">IF(BQ8="-",NA(),BQ8)</f>
        <v>76</v>
      </c>
      <c r="BR6" s="52">
        <f t="shared" si="8"/>
        <v>64</v>
      </c>
      <c r="BS6" s="52">
        <f t="shared" si="8"/>
        <v>54.6</v>
      </c>
      <c r="BT6" s="52">
        <f t="shared" si="8"/>
        <v>53.8</v>
      </c>
      <c r="BU6" s="52">
        <f t="shared" si="8"/>
        <v>72.099999999999994</v>
      </c>
      <c r="BV6" s="52">
        <f t="shared" si="8"/>
        <v>69.8</v>
      </c>
      <c r="BW6" s="52">
        <f t="shared" si="8"/>
        <v>65.3</v>
      </c>
      <c r="BX6" s="52">
        <f t="shared" si="8"/>
        <v>63.1</v>
      </c>
      <c r="BY6" s="52">
        <f t="shared" si="8"/>
        <v>62.3</v>
      </c>
      <c r="BZ6" s="52" t="str">
        <f>IF(BZ8="-","【-】","【"&amp;SUBSTITUTE(TEXT(BZ8,"#,##0.0"),"-","△")&amp;"】")</f>
        <v>【66.8】</v>
      </c>
      <c r="CA6" s="53">
        <f>IF(CA8="-",NA(),CA8)</f>
        <v>17425</v>
      </c>
      <c r="CB6" s="53">
        <f t="shared" ref="CB6:CJ6" si="9">IF(CB8="-",NA(),CB8)</f>
        <v>17806</v>
      </c>
      <c r="CC6" s="53">
        <f t="shared" si="9"/>
        <v>18365</v>
      </c>
      <c r="CD6" s="53">
        <f t="shared" si="9"/>
        <v>19778</v>
      </c>
      <c r="CE6" s="53">
        <f t="shared" si="9"/>
        <v>20161</v>
      </c>
      <c r="CF6" s="53">
        <f t="shared" si="9"/>
        <v>21418</v>
      </c>
      <c r="CG6" s="53">
        <f t="shared" si="9"/>
        <v>21604</v>
      </c>
      <c r="CH6" s="53">
        <f t="shared" si="9"/>
        <v>22234</v>
      </c>
      <c r="CI6" s="53">
        <f t="shared" si="9"/>
        <v>22875</v>
      </c>
      <c r="CJ6" s="53">
        <f t="shared" si="9"/>
        <v>23419</v>
      </c>
      <c r="CK6" s="52" t="str">
        <f>IF(CK8="-","【-】","【"&amp;SUBSTITUTE(TEXT(CK8,"#,##0"),"-","△")&amp;"】")</f>
        <v>【61,837】</v>
      </c>
      <c r="CL6" s="53">
        <f>IF(CL8="-",NA(),CL8)</f>
        <v>6191</v>
      </c>
      <c r="CM6" s="53">
        <f t="shared" ref="CM6:CU6" si="10">IF(CM8="-",NA(),CM8)</f>
        <v>6330</v>
      </c>
      <c r="CN6" s="53">
        <f t="shared" si="10"/>
        <v>6458</v>
      </c>
      <c r="CO6" s="53">
        <f t="shared" si="10"/>
        <v>6511</v>
      </c>
      <c r="CP6" s="53">
        <f t="shared" si="10"/>
        <v>6616</v>
      </c>
      <c r="CQ6" s="53">
        <f t="shared" si="10"/>
        <v>8518</v>
      </c>
      <c r="CR6" s="53">
        <f t="shared" si="10"/>
        <v>7891</v>
      </c>
      <c r="CS6" s="53">
        <f t="shared" si="10"/>
        <v>8706</v>
      </c>
      <c r="CT6" s="53">
        <f t="shared" si="10"/>
        <v>8691</v>
      </c>
      <c r="CU6" s="53">
        <f t="shared" si="10"/>
        <v>8761</v>
      </c>
      <c r="CV6" s="52" t="str">
        <f>IF(CV8="-","【-】","【"&amp;SUBSTITUTE(TEXT(CV8,"#,##0"),"-","△")&amp;"】")</f>
        <v>【17,600】</v>
      </c>
      <c r="CW6" s="52">
        <f>IF(CW8="-",NA(),CW8)</f>
        <v>99.8</v>
      </c>
      <c r="CX6" s="52">
        <f t="shared" ref="CX6:DF6" si="11">IF(CX8="-",NA(),CX8)</f>
        <v>98</v>
      </c>
      <c r="CY6" s="52">
        <f t="shared" si="11"/>
        <v>82.1</v>
      </c>
      <c r="CZ6" s="52">
        <f t="shared" si="11"/>
        <v>113.8</v>
      </c>
      <c r="DA6" s="52">
        <f t="shared" si="11"/>
        <v>113.7</v>
      </c>
      <c r="DB6" s="52">
        <f t="shared" si="11"/>
        <v>87.6</v>
      </c>
      <c r="DC6" s="52">
        <f t="shared" si="11"/>
        <v>89.7</v>
      </c>
      <c r="DD6" s="52">
        <f t="shared" si="11"/>
        <v>92.2</v>
      </c>
      <c r="DE6" s="52">
        <f t="shared" si="11"/>
        <v>91.4</v>
      </c>
      <c r="DF6" s="52">
        <f t="shared" si="11"/>
        <v>84</v>
      </c>
      <c r="DG6" s="52" t="str">
        <f>IF(DG8="-","【-】","【"&amp;SUBSTITUTE(TEXT(DG8,"#,##0.0"),"-","△")&amp;"】")</f>
        <v>【55.6】</v>
      </c>
      <c r="DH6" s="52">
        <f>IF(DH8="-",NA(),DH8)</f>
        <v>8.5</v>
      </c>
      <c r="DI6" s="52">
        <f t="shared" ref="DI6:DQ6" si="12">IF(DI8="-",NA(),DI8)</f>
        <v>9.1</v>
      </c>
      <c r="DJ6" s="52">
        <f t="shared" si="12"/>
        <v>7.7</v>
      </c>
      <c r="DK6" s="52">
        <f t="shared" si="12"/>
        <v>10</v>
      </c>
      <c r="DL6" s="52">
        <f t="shared" si="12"/>
        <v>9.5</v>
      </c>
      <c r="DM6" s="52">
        <f t="shared" si="12"/>
        <v>7.9</v>
      </c>
      <c r="DN6" s="52">
        <f t="shared" si="12"/>
        <v>8.1</v>
      </c>
      <c r="DO6" s="52">
        <f t="shared" si="12"/>
        <v>7.9</v>
      </c>
      <c r="DP6" s="52">
        <f t="shared" si="12"/>
        <v>7.7</v>
      </c>
      <c r="DQ6" s="52">
        <f t="shared" si="12"/>
        <v>7.3</v>
      </c>
      <c r="DR6" s="52" t="str">
        <f>IF(DR8="-","【-】","【"&amp;SUBSTITUTE(TEXT(DR8,"#,##0.0"),"-","△")&amp;"】")</f>
        <v>【25.1】</v>
      </c>
      <c r="DS6" s="52">
        <f>IF(DS8="-",NA(),DS8)</f>
        <v>137.5</v>
      </c>
      <c r="DT6" s="52">
        <f t="shared" ref="DT6:EB6" si="13">IF(DT8="-",NA(),DT8)</f>
        <v>142.6</v>
      </c>
      <c r="DU6" s="52">
        <f t="shared" si="13"/>
        <v>109.4</v>
      </c>
      <c r="DV6" s="52">
        <f t="shared" si="13"/>
        <v>105.2</v>
      </c>
      <c r="DW6" s="52">
        <f t="shared" si="13"/>
        <v>81.599999999999994</v>
      </c>
      <c r="DX6" s="52">
        <f t="shared" si="13"/>
        <v>176.9</v>
      </c>
      <c r="DY6" s="52">
        <f t="shared" si="13"/>
        <v>177.9</v>
      </c>
      <c r="DZ6" s="52">
        <f t="shared" si="13"/>
        <v>197.8</v>
      </c>
      <c r="EA6" s="52">
        <f t="shared" si="13"/>
        <v>171</v>
      </c>
      <c r="EB6" s="52">
        <f t="shared" si="13"/>
        <v>160.5</v>
      </c>
      <c r="EC6" s="52" t="str">
        <f>IF(EC8="-","【-】","【"&amp;SUBSTITUTE(TEXT(EC8,"#,##0.0"),"-","△")&amp;"】")</f>
        <v>【63.0】</v>
      </c>
      <c r="ED6" s="52">
        <f>IF(ED8="-",NA(),ED8)</f>
        <v>64.3</v>
      </c>
      <c r="EE6" s="52">
        <f t="shared" ref="EE6:EM6" si="14">IF(EE8="-",NA(),EE8)</f>
        <v>65.7</v>
      </c>
      <c r="EF6" s="52">
        <f t="shared" si="14"/>
        <v>67</v>
      </c>
      <c r="EG6" s="52">
        <f t="shared" si="14"/>
        <v>68.400000000000006</v>
      </c>
      <c r="EH6" s="52">
        <f t="shared" si="14"/>
        <v>69.599999999999994</v>
      </c>
      <c r="EI6" s="52">
        <f t="shared" si="14"/>
        <v>50.2</v>
      </c>
      <c r="EJ6" s="52">
        <f t="shared" si="14"/>
        <v>52.3</v>
      </c>
      <c r="EK6" s="52">
        <f t="shared" si="14"/>
        <v>54</v>
      </c>
      <c r="EL6" s="52">
        <f t="shared" si="14"/>
        <v>55.1</v>
      </c>
      <c r="EM6" s="52">
        <f t="shared" si="14"/>
        <v>52.2</v>
      </c>
      <c r="EN6" s="52" t="str">
        <f>IF(EN8="-","【-】","【"&amp;SUBSTITUTE(TEXT(EN8,"#,##0.0"),"-","△")&amp;"】")</f>
        <v>【56.4】</v>
      </c>
      <c r="EO6" s="52">
        <f>IF(EO8="-",NA(),EO8)</f>
        <v>79.900000000000006</v>
      </c>
      <c r="EP6" s="52">
        <f t="shared" ref="EP6:EX6" si="15">IF(EP8="-",NA(),EP8)</f>
        <v>78.900000000000006</v>
      </c>
      <c r="EQ6" s="52">
        <f t="shared" si="15"/>
        <v>76.2</v>
      </c>
      <c r="ER6" s="52">
        <f t="shared" si="15"/>
        <v>76.8</v>
      </c>
      <c r="ES6" s="52">
        <f t="shared" si="15"/>
        <v>77.5</v>
      </c>
      <c r="ET6" s="52">
        <f t="shared" si="15"/>
        <v>68.2</v>
      </c>
      <c r="EU6" s="52">
        <f t="shared" si="15"/>
        <v>69.5</v>
      </c>
      <c r="EV6" s="52">
        <f t="shared" si="15"/>
        <v>67.5</v>
      </c>
      <c r="EW6" s="52">
        <f t="shared" si="15"/>
        <v>68.7</v>
      </c>
      <c r="EX6" s="52">
        <f t="shared" si="15"/>
        <v>68</v>
      </c>
      <c r="EY6" s="52" t="str">
        <f>IF(EY8="-","【-】","【"&amp;SUBSTITUTE(TEXT(EY8,"#,##0.0"),"-","△")&amp;"】")</f>
        <v>【70.7】</v>
      </c>
      <c r="EZ6" s="53">
        <f>IF(EZ8="-",NA(),EZ8)</f>
        <v>29525899</v>
      </c>
      <c r="FA6" s="53">
        <f t="shared" ref="FA6:FI6" si="16">IF(FA8="-",NA(),FA8)</f>
        <v>29547871</v>
      </c>
      <c r="FB6" s="53">
        <f t="shared" si="16"/>
        <v>29720420</v>
      </c>
      <c r="FC6" s="53">
        <f t="shared" si="16"/>
        <v>29811233</v>
      </c>
      <c r="FD6" s="53">
        <f t="shared" si="16"/>
        <v>29777813</v>
      </c>
      <c r="FE6" s="53">
        <f t="shared" si="16"/>
        <v>27722473</v>
      </c>
      <c r="FF6" s="53">
        <f t="shared" si="16"/>
        <v>27879712</v>
      </c>
      <c r="FG6" s="53">
        <f t="shared" si="16"/>
        <v>28287536</v>
      </c>
      <c r="FH6" s="53">
        <f t="shared" si="16"/>
        <v>28070344</v>
      </c>
      <c r="FI6" s="53">
        <f t="shared" si="16"/>
        <v>28458752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164</v>
      </c>
      <c r="B7" s="50">
        <f t="shared" ref="B7:AH7" si="17">B8</f>
        <v>2022</v>
      </c>
      <c r="C7" s="50">
        <f t="shared" si="17"/>
        <v>240001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精神科病院</v>
      </c>
      <c r="N7" s="50" t="str">
        <f>N8</f>
        <v>精神病院</v>
      </c>
      <c r="O7" s="50" t="str">
        <f>O8</f>
        <v>自治体職員</v>
      </c>
      <c r="P7" s="50" t="str">
        <f>P8</f>
        <v>直営</v>
      </c>
      <c r="Q7" s="51">
        <f t="shared" si="17"/>
        <v>4</v>
      </c>
      <c r="R7" s="50" t="str">
        <f t="shared" si="17"/>
        <v>-</v>
      </c>
      <c r="S7" s="50" t="str">
        <f t="shared" si="17"/>
        <v>-</v>
      </c>
      <c r="T7" s="50" t="str">
        <f t="shared" si="17"/>
        <v>臨</v>
      </c>
      <c r="U7" s="51">
        <f>U8</f>
        <v>1772427</v>
      </c>
      <c r="V7" s="51">
        <f>V8</f>
        <v>20768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１５：１</v>
      </c>
      <c r="Z7" s="51" t="str">
        <f t="shared" si="17"/>
        <v>-</v>
      </c>
      <c r="AA7" s="51" t="str">
        <f t="shared" si="17"/>
        <v>-</v>
      </c>
      <c r="AB7" s="51" t="str">
        <f t="shared" si="17"/>
        <v>-</v>
      </c>
      <c r="AC7" s="51">
        <f t="shared" si="17"/>
        <v>348</v>
      </c>
      <c r="AD7" s="51" t="str">
        <f t="shared" si="17"/>
        <v>-</v>
      </c>
      <c r="AE7" s="51">
        <f t="shared" si="17"/>
        <v>348</v>
      </c>
      <c r="AF7" s="51" t="str">
        <f t="shared" si="17"/>
        <v>-</v>
      </c>
      <c r="AG7" s="51" t="str">
        <f t="shared" si="17"/>
        <v>-</v>
      </c>
      <c r="AH7" s="51" t="str">
        <f t="shared" si="17"/>
        <v>-</v>
      </c>
      <c r="AI7" s="52">
        <f>AI8</f>
        <v>97.2</v>
      </c>
      <c r="AJ7" s="52">
        <f t="shared" ref="AJ7:AR7" si="18">AJ8</f>
        <v>97.8</v>
      </c>
      <c r="AK7" s="52">
        <f t="shared" si="18"/>
        <v>110.3</v>
      </c>
      <c r="AL7" s="52">
        <f t="shared" si="18"/>
        <v>126.9</v>
      </c>
      <c r="AM7" s="52">
        <f t="shared" si="18"/>
        <v>113.5</v>
      </c>
      <c r="AN7" s="52">
        <f t="shared" si="18"/>
        <v>100.9</v>
      </c>
      <c r="AO7" s="52">
        <f t="shared" si="18"/>
        <v>99.7</v>
      </c>
      <c r="AP7" s="52">
        <f t="shared" si="18"/>
        <v>102.3</v>
      </c>
      <c r="AQ7" s="52">
        <f t="shared" si="18"/>
        <v>103.5</v>
      </c>
      <c r="AR7" s="52">
        <f t="shared" si="18"/>
        <v>102.5</v>
      </c>
      <c r="AS7" s="52"/>
      <c r="AT7" s="52">
        <f>AT8</f>
        <v>70.8</v>
      </c>
      <c r="AU7" s="52">
        <f t="shared" ref="AU7:BC7" si="19">AU8</f>
        <v>71.3</v>
      </c>
      <c r="AV7" s="52">
        <f t="shared" si="19"/>
        <v>83.4</v>
      </c>
      <c r="AW7" s="52">
        <f t="shared" si="19"/>
        <v>59.9</v>
      </c>
      <c r="AX7" s="52">
        <f t="shared" si="19"/>
        <v>58.7</v>
      </c>
      <c r="AY7" s="52">
        <f t="shared" si="19"/>
        <v>68.400000000000006</v>
      </c>
      <c r="AZ7" s="52">
        <f t="shared" si="19"/>
        <v>66.900000000000006</v>
      </c>
      <c r="BA7" s="52">
        <f t="shared" si="19"/>
        <v>64.8</v>
      </c>
      <c r="BB7" s="52">
        <f t="shared" si="19"/>
        <v>64.099999999999994</v>
      </c>
      <c r="BC7" s="52">
        <f t="shared" si="19"/>
        <v>64.099999999999994</v>
      </c>
      <c r="BD7" s="52"/>
      <c r="BE7" s="52">
        <f>BE8</f>
        <v>65.7</v>
      </c>
      <c r="BF7" s="52">
        <f t="shared" ref="BF7:BN7" si="20">BF8</f>
        <v>66.099999999999994</v>
      </c>
      <c r="BG7" s="52">
        <f t="shared" si="20"/>
        <v>57.3</v>
      </c>
      <c r="BH7" s="52">
        <f t="shared" si="20"/>
        <v>53.8</v>
      </c>
      <c r="BI7" s="52">
        <f t="shared" si="20"/>
        <v>53.5</v>
      </c>
      <c r="BJ7" s="52">
        <f t="shared" si="20"/>
        <v>66.2</v>
      </c>
      <c r="BK7" s="52">
        <f t="shared" si="20"/>
        <v>64.5</v>
      </c>
      <c r="BL7" s="52">
        <f t="shared" si="20"/>
        <v>61.9</v>
      </c>
      <c r="BM7" s="52">
        <f t="shared" si="20"/>
        <v>61.7</v>
      </c>
      <c r="BN7" s="52">
        <f t="shared" si="20"/>
        <v>61.5</v>
      </c>
      <c r="BO7" s="52"/>
      <c r="BP7" s="52">
        <f>BP8</f>
        <v>78.900000000000006</v>
      </c>
      <c r="BQ7" s="52">
        <f t="shared" ref="BQ7:BY7" si="21">BQ8</f>
        <v>76</v>
      </c>
      <c r="BR7" s="52">
        <f t="shared" si="21"/>
        <v>64</v>
      </c>
      <c r="BS7" s="52">
        <f t="shared" si="21"/>
        <v>54.6</v>
      </c>
      <c r="BT7" s="52">
        <f t="shared" si="21"/>
        <v>53.8</v>
      </c>
      <c r="BU7" s="52">
        <f t="shared" si="21"/>
        <v>72.099999999999994</v>
      </c>
      <c r="BV7" s="52">
        <f t="shared" si="21"/>
        <v>69.8</v>
      </c>
      <c r="BW7" s="52">
        <f t="shared" si="21"/>
        <v>65.3</v>
      </c>
      <c r="BX7" s="52">
        <f t="shared" si="21"/>
        <v>63.1</v>
      </c>
      <c r="BY7" s="52">
        <f t="shared" si="21"/>
        <v>62.3</v>
      </c>
      <c r="BZ7" s="52"/>
      <c r="CA7" s="53">
        <f>CA8</f>
        <v>17425</v>
      </c>
      <c r="CB7" s="53">
        <f t="shared" ref="CB7:CJ7" si="22">CB8</f>
        <v>17806</v>
      </c>
      <c r="CC7" s="53">
        <f t="shared" si="22"/>
        <v>18365</v>
      </c>
      <c r="CD7" s="53">
        <f t="shared" si="22"/>
        <v>19778</v>
      </c>
      <c r="CE7" s="53">
        <f t="shared" si="22"/>
        <v>20161</v>
      </c>
      <c r="CF7" s="53">
        <f t="shared" si="22"/>
        <v>21418</v>
      </c>
      <c r="CG7" s="53">
        <f t="shared" si="22"/>
        <v>21604</v>
      </c>
      <c r="CH7" s="53">
        <f t="shared" si="22"/>
        <v>22234</v>
      </c>
      <c r="CI7" s="53">
        <f t="shared" si="22"/>
        <v>22875</v>
      </c>
      <c r="CJ7" s="53">
        <f t="shared" si="22"/>
        <v>23419</v>
      </c>
      <c r="CK7" s="52"/>
      <c r="CL7" s="53">
        <f>CL8</f>
        <v>6191</v>
      </c>
      <c r="CM7" s="53">
        <f t="shared" ref="CM7:CU7" si="23">CM8</f>
        <v>6330</v>
      </c>
      <c r="CN7" s="53">
        <f t="shared" si="23"/>
        <v>6458</v>
      </c>
      <c r="CO7" s="53">
        <f t="shared" si="23"/>
        <v>6511</v>
      </c>
      <c r="CP7" s="53">
        <f t="shared" si="23"/>
        <v>6616</v>
      </c>
      <c r="CQ7" s="53">
        <f t="shared" si="23"/>
        <v>8518</v>
      </c>
      <c r="CR7" s="53">
        <f t="shared" si="23"/>
        <v>7891</v>
      </c>
      <c r="CS7" s="53">
        <f t="shared" si="23"/>
        <v>8706</v>
      </c>
      <c r="CT7" s="53">
        <f t="shared" si="23"/>
        <v>8691</v>
      </c>
      <c r="CU7" s="53">
        <f t="shared" si="23"/>
        <v>8761</v>
      </c>
      <c r="CV7" s="52"/>
      <c r="CW7" s="52">
        <f>CW8</f>
        <v>99.8</v>
      </c>
      <c r="CX7" s="52">
        <f t="shared" ref="CX7:DF7" si="24">CX8</f>
        <v>98</v>
      </c>
      <c r="CY7" s="52">
        <f t="shared" si="24"/>
        <v>82.1</v>
      </c>
      <c r="CZ7" s="52">
        <f t="shared" si="24"/>
        <v>113.8</v>
      </c>
      <c r="DA7" s="52">
        <f t="shared" si="24"/>
        <v>113.7</v>
      </c>
      <c r="DB7" s="52">
        <f t="shared" si="24"/>
        <v>87.6</v>
      </c>
      <c r="DC7" s="52">
        <f t="shared" si="24"/>
        <v>89.7</v>
      </c>
      <c r="DD7" s="52">
        <f t="shared" si="24"/>
        <v>92.2</v>
      </c>
      <c r="DE7" s="52">
        <f t="shared" si="24"/>
        <v>91.4</v>
      </c>
      <c r="DF7" s="52">
        <f t="shared" si="24"/>
        <v>84</v>
      </c>
      <c r="DG7" s="52"/>
      <c r="DH7" s="52">
        <f>DH8</f>
        <v>8.5</v>
      </c>
      <c r="DI7" s="52">
        <f t="shared" ref="DI7:DQ7" si="25">DI8</f>
        <v>9.1</v>
      </c>
      <c r="DJ7" s="52">
        <f t="shared" si="25"/>
        <v>7.7</v>
      </c>
      <c r="DK7" s="52">
        <f t="shared" si="25"/>
        <v>10</v>
      </c>
      <c r="DL7" s="52">
        <f t="shared" si="25"/>
        <v>9.5</v>
      </c>
      <c r="DM7" s="52">
        <f t="shared" si="25"/>
        <v>7.9</v>
      </c>
      <c r="DN7" s="52">
        <f t="shared" si="25"/>
        <v>8.1</v>
      </c>
      <c r="DO7" s="52">
        <f t="shared" si="25"/>
        <v>7.9</v>
      </c>
      <c r="DP7" s="52">
        <f t="shared" si="25"/>
        <v>7.7</v>
      </c>
      <c r="DQ7" s="52">
        <f t="shared" si="25"/>
        <v>7.3</v>
      </c>
      <c r="DR7" s="52"/>
      <c r="DS7" s="52">
        <f>DS8</f>
        <v>137.5</v>
      </c>
      <c r="DT7" s="52">
        <f t="shared" ref="DT7:EB7" si="26">DT8</f>
        <v>142.6</v>
      </c>
      <c r="DU7" s="52">
        <f t="shared" si="26"/>
        <v>109.4</v>
      </c>
      <c r="DV7" s="52">
        <f t="shared" si="26"/>
        <v>105.2</v>
      </c>
      <c r="DW7" s="52">
        <f t="shared" si="26"/>
        <v>81.599999999999994</v>
      </c>
      <c r="DX7" s="52">
        <f t="shared" si="26"/>
        <v>176.9</v>
      </c>
      <c r="DY7" s="52">
        <f t="shared" si="26"/>
        <v>177.9</v>
      </c>
      <c r="DZ7" s="52">
        <f t="shared" si="26"/>
        <v>197.8</v>
      </c>
      <c r="EA7" s="52">
        <f t="shared" si="26"/>
        <v>171</v>
      </c>
      <c r="EB7" s="52">
        <f t="shared" si="26"/>
        <v>160.5</v>
      </c>
      <c r="EC7" s="52"/>
      <c r="ED7" s="52">
        <f>ED8</f>
        <v>64.3</v>
      </c>
      <c r="EE7" s="52">
        <f t="shared" ref="EE7:EM7" si="27">EE8</f>
        <v>65.7</v>
      </c>
      <c r="EF7" s="52">
        <f t="shared" si="27"/>
        <v>67</v>
      </c>
      <c r="EG7" s="52">
        <f t="shared" si="27"/>
        <v>68.400000000000006</v>
      </c>
      <c r="EH7" s="52">
        <f t="shared" si="27"/>
        <v>69.599999999999994</v>
      </c>
      <c r="EI7" s="52">
        <f t="shared" si="27"/>
        <v>50.2</v>
      </c>
      <c r="EJ7" s="52">
        <f t="shared" si="27"/>
        <v>52.3</v>
      </c>
      <c r="EK7" s="52">
        <f t="shared" si="27"/>
        <v>54</v>
      </c>
      <c r="EL7" s="52">
        <f t="shared" si="27"/>
        <v>55.1</v>
      </c>
      <c r="EM7" s="52">
        <f t="shared" si="27"/>
        <v>52.2</v>
      </c>
      <c r="EN7" s="52"/>
      <c r="EO7" s="52">
        <f>EO8</f>
        <v>79.900000000000006</v>
      </c>
      <c r="EP7" s="52">
        <f t="shared" ref="EP7:EX7" si="28">EP8</f>
        <v>78.900000000000006</v>
      </c>
      <c r="EQ7" s="52">
        <f t="shared" si="28"/>
        <v>76.2</v>
      </c>
      <c r="ER7" s="52">
        <f t="shared" si="28"/>
        <v>76.8</v>
      </c>
      <c r="ES7" s="52">
        <f t="shared" si="28"/>
        <v>77.5</v>
      </c>
      <c r="ET7" s="52">
        <f t="shared" si="28"/>
        <v>68.2</v>
      </c>
      <c r="EU7" s="52">
        <f t="shared" si="28"/>
        <v>69.5</v>
      </c>
      <c r="EV7" s="52">
        <f t="shared" si="28"/>
        <v>67.5</v>
      </c>
      <c r="EW7" s="52">
        <f t="shared" si="28"/>
        <v>68.7</v>
      </c>
      <c r="EX7" s="52">
        <f t="shared" si="28"/>
        <v>68</v>
      </c>
      <c r="EY7" s="52"/>
      <c r="EZ7" s="53">
        <f>EZ8</f>
        <v>29525899</v>
      </c>
      <c r="FA7" s="53">
        <f t="shared" ref="FA7:FI7" si="29">FA8</f>
        <v>29547871</v>
      </c>
      <c r="FB7" s="53">
        <f t="shared" si="29"/>
        <v>29720420</v>
      </c>
      <c r="FC7" s="53">
        <f t="shared" si="29"/>
        <v>29811233</v>
      </c>
      <c r="FD7" s="53">
        <f t="shared" si="29"/>
        <v>29777813</v>
      </c>
      <c r="FE7" s="53">
        <f t="shared" si="29"/>
        <v>27722473</v>
      </c>
      <c r="FF7" s="53">
        <f t="shared" si="29"/>
        <v>27879712</v>
      </c>
      <c r="FG7" s="53">
        <f t="shared" si="29"/>
        <v>28287536</v>
      </c>
      <c r="FH7" s="53">
        <f t="shared" si="29"/>
        <v>28070344</v>
      </c>
      <c r="FI7" s="53">
        <f t="shared" si="29"/>
        <v>28458752</v>
      </c>
      <c r="FJ7" s="53"/>
    </row>
    <row r="8" spans="1:166" s="54" customFormat="1" x14ac:dyDescent="0.15">
      <c r="A8" s="35"/>
      <c r="B8" s="55">
        <v>2022</v>
      </c>
      <c r="C8" s="55">
        <v>240001</v>
      </c>
      <c r="D8" s="55">
        <v>46</v>
      </c>
      <c r="E8" s="55">
        <v>6</v>
      </c>
      <c r="F8" s="55">
        <v>0</v>
      </c>
      <c r="G8" s="55">
        <v>2</v>
      </c>
      <c r="H8" s="55" t="s">
        <v>165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4</v>
      </c>
      <c r="R8" s="55" t="s">
        <v>40</v>
      </c>
      <c r="S8" s="55" t="s">
        <v>40</v>
      </c>
      <c r="T8" s="55" t="s">
        <v>173</v>
      </c>
      <c r="U8" s="56">
        <v>1772427</v>
      </c>
      <c r="V8" s="56">
        <v>20768</v>
      </c>
      <c r="W8" s="55" t="s">
        <v>174</v>
      </c>
      <c r="X8" s="55" t="s">
        <v>174</v>
      </c>
      <c r="Y8" s="57" t="s">
        <v>175</v>
      </c>
      <c r="Z8" s="56" t="s">
        <v>40</v>
      </c>
      <c r="AA8" s="56" t="s">
        <v>40</v>
      </c>
      <c r="AB8" s="56" t="s">
        <v>40</v>
      </c>
      <c r="AC8" s="56">
        <v>348</v>
      </c>
      <c r="AD8" s="56" t="s">
        <v>40</v>
      </c>
      <c r="AE8" s="56">
        <v>348</v>
      </c>
      <c r="AF8" s="56" t="s">
        <v>40</v>
      </c>
      <c r="AG8" s="56" t="s">
        <v>40</v>
      </c>
      <c r="AH8" s="56" t="s">
        <v>40</v>
      </c>
      <c r="AI8" s="58">
        <v>97.2</v>
      </c>
      <c r="AJ8" s="58">
        <v>97.8</v>
      </c>
      <c r="AK8" s="58">
        <v>110.3</v>
      </c>
      <c r="AL8" s="58">
        <v>126.9</v>
      </c>
      <c r="AM8" s="58">
        <v>113.5</v>
      </c>
      <c r="AN8" s="58">
        <v>100.9</v>
      </c>
      <c r="AO8" s="58">
        <v>99.7</v>
      </c>
      <c r="AP8" s="58">
        <v>102.3</v>
      </c>
      <c r="AQ8" s="58">
        <v>103.5</v>
      </c>
      <c r="AR8" s="58">
        <v>102.5</v>
      </c>
      <c r="AS8" s="58">
        <v>103.5</v>
      </c>
      <c r="AT8" s="58">
        <v>70.8</v>
      </c>
      <c r="AU8" s="58">
        <v>71.3</v>
      </c>
      <c r="AV8" s="58">
        <v>83.4</v>
      </c>
      <c r="AW8" s="58">
        <v>59.9</v>
      </c>
      <c r="AX8" s="58">
        <v>58.7</v>
      </c>
      <c r="AY8" s="58">
        <v>68.400000000000006</v>
      </c>
      <c r="AZ8" s="58">
        <v>66.900000000000006</v>
      </c>
      <c r="BA8" s="58">
        <v>64.8</v>
      </c>
      <c r="BB8" s="58">
        <v>64.099999999999994</v>
      </c>
      <c r="BC8" s="58">
        <v>64.099999999999994</v>
      </c>
      <c r="BD8" s="58">
        <v>86.4</v>
      </c>
      <c r="BE8" s="59">
        <v>65.7</v>
      </c>
      <c r="BF8" s="59">
        <v>66.099999999999994</v>
      </c>
      <c r="BG8" s="59">
        <v>57.3</v>
      </c>
      <c r="BH8" s="59">
        <v>53.8</v>
      </c>
      <c r="BI8" s="59">
        <v>53.5</v>
      </c>
      <c r="BJ8" s="59">
        <v>66.2</v>
      </c>
      <c r="BK8" s="59">
        <v>64.5</v>
      </c>
      <c r="BL8" s="59">
        <v>61.9</v>
      </c>
      <c r="BM8" s="59">
        <v>61.7</v>
      </c>
      <c r="BN8" s="59">
        <v>61.5</v>
      </c>
      <c r="BO8" s="59">
        <v>83.7</v>
      </c>
      <c r="BP8" s="58">
        <v>78.900000000000006</v>
      </c>
      <c r="BQ8" s="58">
        <v>76</v>
      </c>
      <c r="BR8" s="58">
        <v>64</v>
      </c>
      <c r="BS8" s="58">
        <v>54.6</v>
      </c>
      <c r="BT8" s="58">
        <v>53.8</v>
      </c>
      <c r="BU8" s="58">
        <v>72.099999999999994</v>
      </c>
      <c r="BV8" s="58">
        <v>69.8</v>
      </c>
      <c r="BW8" s="58">
        <v>65.3</v>
      </c>
      <c r="BX8" s="58">
        <v>63.1</v>
      </c>
      <c r="BY8" s="58">
        <v>62.3</v>
      </c>
      <c r="BZ8" s="58">
        <v>66.8</v>
      </c>
      <c r="CA8" s="59">
        <v>17425</v>
      </c>
      <c r="CB8" s="59">
        <v>17806</v>
      </c>
      <c r="CC8" s="59">
        <v>18365</v>
      </c>
      <c r="CD8" s="59">
        <v>19778</v>
      </c>
      <c r="CE8" s="59">
        <v>20161</v>
      </c>
      <c r="CF8" s="59">
        <v>21418</v>
      </c>
      <c r="CG8" s="59">
        <v>21604</v>
      </c>
      <c r="CH8" s="59">
        <v>22234</v>
      </c>
      <c r="CI8" s="59">
        <v>22875</v>
      </c>
      <c r="CJ8" s="59">
        <v>23419</v>
      </c>
      <c r="CK8" s="58">
        <v>61837</v>
      </c>
      <c r="CL8" s="59">
        <v>6191</v>
      </c>
      <c r="CM8" s="59">
        <v>6330</v>
      </c>
      <c r="CN8" s="59">
        <v>6458</v>
      </c>
      <c r="CO8" s="59">
        <v>6511</v>
      </c>
      <c r="CP8" s="59">
        <v>6616</v>
      </c>
      <c r="CQ8" s="59">
        <v>8518</v>
      </c>
      <c r="CR8" s="59">
        <v>7891</v>
      </c>
      <c r="CS8" s="59">
        <v>8706</v>
      </c>
      <c r="CT8" s="59">
        <v>8691</v>
      </c>
      <c r="CU8" s="59">
        <v>8761</v>
      </c>
      <c r="CV8" s="58">
        <v>17600</v>
      </c>
      <c r="CW8" s="59">
        <v>99.8</v>
      </c>
      <c r="CX8" s="59">
        <v>98</v>
      </c>
      <c r="CY8" s="59">
        <v>82.1</v>
      </c>
      <c r="CZ8" s="59">
        <v>113.8</v>
      </c>
      <c r="DA8" s="59">
        <v>113.7</v>
      </c>
      <c r="DB8" s="59">
        <v>87.6</v>
      </c>
      <c r="DC8" s="59">
        <v>89.7</v>
      </c>
      <c r="DD8" s="59">
        <v>92.2</v>
      </c>
      <c r="DE8" s="59">
        <v>91.4</v>
      </c>
      <c r="DF8" s="59">
        <v>84</v>
      </c>
      <c r="DG8" s="59">
        <v>55.6</v>
      </c>
      <c r="DH8" s="59">
        <v>8.5</v>
      </c>
      <c r="DI8" s="59">
        <v>9.1</v>
      </c>
      <c r="DJ8" s="59">
        <v>7.7</v>
      </c>
      <c r="DK8" s="59">
        <v>10</v>
      </c>
      <c r="DL8" s="59">
        <v>9.5</v>
      </c>
      <c r="DM8" s="59">
        <v>7.9</v>
      </c>
      <c r="DN8" s="59">
        <v>8.1</v>
      </c>
      <c r="DO8" s="59">
        <v>7.9</v>
      </c>
      <c r="DP8" s="59">
        <v>7.7</v>
      </c>
      <c r="DQ8" s="59">
        <v>7.3</v>
      </c>
      <c r="DR8" s="59">
        <v>25.1</v>
      </c>
      <c r="DS8" s="59">
        <v>137.5</v>
      </c>
      <c r="DT8" s="59">
        <v>142.6</v>
      </c>
      <c r="DU8" s="59">
        <v>109.4</v>
      </c>
      <c r="DV8" s="59">
        <v>105.2</v>
      </c>
      <c r="DW8" s="59">
        <v>81.599999999999994</v>
      </c>
      <c r="DX8" s="59">
        <v>176.9</v>
      </c>
      <c r="DY8" s="59">
        <v>177.9</v>
      </c>
      <c r="DZ8" s="59">
        <v>197.8</v>
      </c>
      <c r="EA8" s="59">
        <v>171</v>
      </c>
      <c r="EB8" s="59">
        <v>160.5</v>
      </c>
      <c r="EC8" s="59">
        <v>63</v>
      </c>
      <c r="ED8" s="58">
        <v>64.3</v>
      </c>
      <c r="EE8" s="58">
        <v>65.7</v>
      </c>
      <c r="EF8" s="58">
        <v>67</v>
      </c>
      <c r="EG8" s="58">
        <v>68.400000000000006</v>
      </c>
      <c r="EH8" s="58">
        <v>69.599999999999994</v>
      </c>
      <c r="EI8" s="58">
        <v>50.2</v>
      </c>
      <c r="EJ8" s="58">
        <v>52.3</v>
      </c>
      <c r="EK8" s="58">
        <v>54</v>
      </c>
      <c r="EL8" s="58">
        <v>55.1</v>
      </c>
      <c r="EM8" s="58">
        <v>52.2</v>
      </c>
      <c r="EN8" s="58">
        <v>56.4</v>
      </c>
      <c r="EO8" s="58">
        <v>79.900000000000006</v>
      </c>
      <c r="EP8" s="58">
        <v>78.900000000000006</v>
      </c>
      <c r="EQ8" s="58">
        <v>76.2</v>
      </c>
      <c r="ER8" s="58">
        <v>76.8</v>
      </c>
      <c r="ES8" s="58">
        <v>77.5</v>
      </c>
      <c r="ET8" s="58">
        <v>68.2</v>
      </c>
      <c r="EU8" s="58">
        <v>69.5</v>
      </c>
      <c r="EV8" s="58">
        <v>67.5</v>
      </c>
      <c r="EW8" s="58">
        <v>68.7</v>
      </c>
      <c r="EX8" s="58">
        <v>68</v>
      </c>
      <c r="EY8" s="58">
        <v>70.7</v>
      </c>
      <c r="EZ8" s="59">
        <v>29525899</v>
      </c>
      <c r="FA8" s="59">
        <v>29547871</v>
      </c>
      <c r="FB8" s="59">
        <v>29720420</v>
      </c>
      <c r="FC8" s="59">
        <v>29811233</v>
      </c>
      <c r="FD8" s="59">
        <v>29777813</v>
      </c>
      <c r="FE8" s="59">
        <v>27722473</v>
      </c>
      <c r="FF8" s="59">
        <v>27879712</v>
      </c>
      <c r="FG8" s="59">
        <v>28287536</v>
      </c>
      <c r="FH8" s="59">
        <v>28070344</v>
      </c>
      <c r="FI8" s="59">
        <v>28458752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176</v>
      </c>
      <c r="C10" s="62" t="s">
        <v>177</v>
      </c>
      <c r="D10" s="62" t="s">
        <v>178</v>
      </c>
      <c r="E10" s="62" t="s">
        <v>179</v>
      </c>
      <c r="F10" s="62" t="s">
        <v>180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2024-01-23T00:09:44Z</cp:lastPrinted>
  <dcterms:created xsi:type="dcterms:W3CDTF">2023-12-20T05:08:39Z</dcterms:created>
  <dcterms:modified xsi:type="dcterms:W3CDTF">2024-01-25T07:51:34Z</dcterms:modified>
  <cp:category/>
</cp:coreProperties>
</file>