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81010\Desktop\"/>
    </mc:Choice>
  </mc:AlternateContent>
  <workbookProtection workbookAlgorithmName="SHA-512" workbookHashValue="JnO1cD/tzuhXPd7LPXVVupjMn0Om1WqPnjTA1BfjHapzyB9biU22CODxLV9TGcGC57nlcQlxXmK6ccjXK2hpRg==" workbookSaltValue="0jydI3MJxOA2H2WtngH3ZQ==" workbookSpinCount="100000" lockStructure="1"/>
  <bookViews>
    <workbookView xWindow="0" yWindow="0" windowWidth="24000" windowHeight="13632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JB78" i="4" l="1"/>
  <c r="IZ54" i="4"/>
  <c r="IZ32" i="4"/>
  <c r="FL54" i="4"/>
  <c r="BX32" i="4"/>
  <c r="FO78" i="4"/>
  <c r="FL32" i="4"/>
  <c r="BX78" i="4"/>
  <c r="BX54" i="4"/>
  <c r="MO78" i="4"/>
  <c r="MN54" i="4"/>
  <c r="MN32" i="4"/>
  <c r="C11" i="5"/>
  <c r="D11" i="5"/>
  <c r="E11" i="5"/>
  <c r="B11" i="5"/>
  <c r="GT78" i="4" l="1"/>
  <c r="GR54" i="4"/>
  <c r="GR32" i="4"/>
  <c r="DG78" i="4"/>
  <c r="DD32" i="4"/>
  <c r="P32" i="4"/>
  <c r="DD54" i="4"/>
  <c r="P78" i="4"/>
  <c r="P54" i="4"/>
  <c r="KG78" i="4"/>
  <c r="KF54" i="4"/>
  <c r="KF32" i="4"/>
  <c r="LZ78" i="4"/>
  <c r="LY54" i="4"/>
  <c r="LY32" i="4"/>
  <c r="IM78" i="4"/>
  <c r="IK54" i="4"/>
  <c r="IK32" i="4"/>
  <c r="EZ78" i="4"/>
  <c r="EW54" i="4"/>
  <c r="EW32" i="4"/>
  <c r="BI78" i="4"/>
  <c r="BI54" i="4"/>
  <c r="BI32" i="4"/>
  <c r="AT78" i="4"/>
  <c r="AT54" i="4"/>
  <c r="AT32" i="4"/>
  <c r="LJ32" i="4"/>
  <c r="HV32" i="4"/>
  <c r="LK78" i="4"/>
  <c r="LJ54" i="4"/>
  <c r="HX78" i="4"/>
  <c r="HV54" i="4"/>
  <c r="EK78" i="4"/>
  <c r="EH54" i="4"/>
  <c r="EH32" i="4"/>
  <c r="DV78" i="4"/>
  <c r="DS54" i="4"/>
  <c r="DS32" i="4"/>
  <c r="AE54" i="4"/>
  <c r="AE78" i="4"/>
  <c r="AE32" i="4"/>
  <c r="KU32" i="4"/>
  <c r="KV78" i="4"/>
  <c r="KU54" i="4"/>
  <c r="HI78" i="4"/>
  <c r="HG54" i="4"/>
  <c r="HG32" i="4"/>
</calcChain>
</file>

<file path=xl/sharedStrings.xml><?xml version="1.0" encoding="utf-8"?>
<sst xmlns="http://schemas.openxmlformats.org/spreadsheetml/2006/main" count="342" uniqueCount="188">
  <si>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</si>
  <si>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</si>
  <si>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</si>
  <si>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</si>
  <si>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</si>
  <si>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</si>
  <si>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</si>
  <si>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</si>
  <si>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</si>
  <si>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</si>
  <si>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</si>
  <si>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</si>
  <si>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</si>
  <si>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</si>
  <si>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</si>
  <si>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</si>
  <si>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</si>
  <si>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</si>
  <si>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</si>
  <si>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</si>
  <si>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</si>
  <si>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</si>
  <si>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</si>
  <si>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</si>
  <si>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</si>
  <si>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</si>
  <si>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</si>
  <si>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</si>
  <si>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</si>
  <si>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</si>
  <si>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</si>
  <si>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</si>
  <si>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</si>
  <si>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</si>
  <si>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</si>
  <si>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</si>
  <si>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</si>
  <si>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</si>
  <si>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</si>
  <si>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</si>
  <si>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</si>
  <si>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</si>
  <si>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</si>
  <si>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</si>
  <si>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</si>
  <si>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</si>
  <si>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</si>
  <si>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</si>
  <si>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</si>
  <si>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</si>
  <si>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</si>
  <si>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</si>
  <si>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</si>
  <si>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</si>
  <si>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</si>
  <si>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</si>
  <si>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</si>
  <si>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</si>
  <si>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</si>
  <si>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</si>
  <si>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</si>
  <si>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</si>
  <si>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</si>
  <si>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</si>
  <si>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</si>
  <si>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</si>
  <si>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</si>
  <si>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</si>
  <si>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</si>
  <si>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</si>
  <si>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</si>
  <si>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</si>
  <si>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</si>
  <si>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</si>
  <si>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</si>
  <si>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</si>
  <si>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</si>
  <si>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</si>
  <si>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</si>
  <si>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</si>
  <si>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</si>
  <si>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</si>
  <si>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</si>
  <si>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</si>
  <si>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</si>
  <si>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</si>
  <si>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</si>
  <si>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</si>
  <si>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</si>
  <si>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</si>
  <si>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</si>
  <si>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</si>
  <si>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</si>
  <si>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</si>
  <si>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</si>
  <si>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</si>
  <si>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</si>
  <si>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</si>
  <si>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</si>
  <si>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</si>
  <si>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</si>
  <si>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</si>
  <si>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</si>
  <si>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</si>
  <si>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</si>
  <si>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</si>
  <si>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</si>
  <si>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</si>
  <si>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</si>
  <si>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</si>
  <si>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</si>
  <si>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</si>
  <si>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</si>
  <si>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</si>
  <si>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</si>
  <si>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</si>
  <si>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</si>
  <si>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</si>
  <si>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</si>
  <si>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</si>
  <si>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</si>
  <si>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</si>
  <si>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</si>
  <si>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</si>
  <si>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</si>
  <si>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</si>
  <si>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</si>
  <si>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</si>
  <si>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</si>
  <si>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</si>
  <si>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</si>
  <si>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</si>
  <si>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</si>
  <si>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</si>
  <si>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</si>
  <si>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</si>
  <si>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</si>
  <si>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</si>
  <si>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</si>
  <si>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</si>
  <si>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</si>
  <si>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</si>
  <si>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</si>
  <si>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</si>
  <si>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</si>
  <si>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</si>
  <si>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</si>
  <si>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</si>
  <si>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</si>
  <si>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</si>
  <si>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</si>
  <si>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</si>
  <si>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</si>
  <si>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</si>
  <si>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</si>
  <si>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</si>
  <si>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</si>
  <si>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</si>
  <si>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</si>
  <si>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</si>
  <si>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</si>
  <si>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</si>
  <si>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</si>
  <si>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</si>
  <si>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</si>
  <si>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</si>
  <si>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</si>
  <si>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</si>
  <si>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一志病院</t>
  </si>
  <si>
    <t>条例全部</t>
  </si>
  <si>
    <t>病院事業</t>
  </si>
  <si>
    <t>一般病院</t>
  </si>
  <si>
    <t>50床以上～100床未満</t>
  </si>
  <si>
    <t>自治体職員</t>
  </si>
  <si>
    <t>直営</t>
  </si>
  <si>
    <t>ド 訓</t>
  </si>
  <si>
    <t>救 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</si>
  <si>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</si>
  <si>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</si>
  <si>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</si>
  <si>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</si>
  <si>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</si>
  <si>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</si>
  <si>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</si>
  <si>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・総合診療医を中心としたプライマリ・ケアを実
　践するとともに、総合診療医の育成拠点とし
  て、研修医や医学生を受け入れ、県内の医師の
  人材育成にも貢献している。
・過疎・高齢化が進む中、訪問診療・訪問看護等
　の在宅療養支援の充実に取り組んでいる。
・市による地域包括ケアシステムの構築を支援す
　るため、医療・介護・予防等の多職種連携に取
　り組んでいる。</t>
    <rPh sb="86" eb="88">
      <t>カソ</t>
    </rPh>
    <rPh sb="89" eb="92">
      <t>コウレイカ</t>
    </rPh>
    <rPh sb="93" eb="94">
      <t>スス</t>
    </rPh>
    <rPh sb="95" eb="96">
      <t>ナカ</t>
    </rPh>
    <rPh sb="97" eb="101">
      <t>ホウモンシンリョウ</t>
    </rPh>
    <rPh sb="102" eb="107">
      <t>ホウモンカンゴトウ</t>
    </rPh>
    <rPh sb="110" eb="116">
      <t>ザイタクリョウヨウシエン</t>
    </rPh>
    <phoneticPr fontId="5"/>
  </si>
  <si>
    <t>・引き続き、経営の健全化に努め、総合診療医や
　プライマリ・ケアを担う人材の育成に積極的に
　取り組むとともに、訪問診療・訪問看護等の実　
　施や医療・介護・予防等の多職種による連携会
　議等の開催など、地域に最適な医療サービスの
　安定的な提供に努めていく。</t>
    <phoneticPr fontId="5"/>
  </si>
  <si>
    <t>・経常収支比率は100％を超えており、また、医業収支比率
　も類似病院の平均を上回っており、健全性は確保されて
　いる。
・病床利用率は療養病床が休床しているため、類似病院の
  平均を下回っている。
・入院患者び外来患者1人1日当たり収益は類似病院の平均
　を上回っており、引き続き、健全な経営に努める。
・職員給与費対医業収益比率は類似病院の平均を上回って
　おり、引き続き、時間外勤務の適正管理等労働生産性の
　向上に努める。
・材料費対医業収益比率は類似病院の平均を下回っている
　ため、診療材料等の適正な在庫管理を徹底し、費用の低
　減に努める必要がある。</t>
    <rPh sb="107" eb="109">
      <t>ガイライ</t>
    </rPh>
    <rPh sb="109" eb="111">
      <t>カンジャ</t>
    </rPh>
    <rPh sb="112" eb="113">
      <t>ヒト</t>
    </rPh>
    <rPh sb="114" eb="115">
      <t>ニチ</t>
    </rPh>
    <rPh sb="115" eb="116">
      <t>ア</t>
    </rPh>
    <rPh sb="118" eb="120">
      <t>シュウエキ</t>
    </rPh>
    <rPh sb="131" eb="132">
      <t>ウエ</t>
    </rPh>
    <rPh sb="138" eb="139">
      <t>ヒ</t>
    </rPh>
    <rPh sb="140" eb="141">
      <t>ツヅ</t>
    </rPh>
    <rPh sb="143" eb="145">
      <t>ケンゼン</t>
    </rPh>
    <rPh sb="146" eb="148">
      <t>ケイエイ</t>
    </rPh>
    <rPh sb="149" eb="150">
      <t>ツト</t>
    </rPh>
    <rPh sb="176" eb="177">
      <t>ウエ</t>
    </rPh>
    <rPh sb="185" eb="186">
      <t>ヒ</t>
    </rPh>
    <rPh sb="187" eb="188">
      <t>ツヅ</t>
    </rPh>
    <rPh sb="212" eb="213">
      <t>ツト</t>
    </rPh>
    <phoneticPr fontId="5"/>
  </si>
  <si>
    <t>・有形固定資産減価償却率は類似病院の平均値よ
　り高く、老朽化が進んでいるため、引き続き、
　計画的な更新を行っていく必要がある。
・1床当たり有形固定資産は類似病院の平均を下
　回っている。引き続き、過大な投資とならない
　よう留意していく。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</si>
</sst>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45.7</c:v>
                </c:pt>
                <c:pt idx="1">
                  <c:v>43.1</c:v>
                </c:pt>
                <c:pt idx="2">
                  <c:v>42.2</c:v>
                </c:pt>
                <c:pt idx="3">
                  <c:v>40.5</c:v>
                </c:pt>
                <c:pt idx="4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6-4230-BAD6-486661DBB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66.099999999999994</c:v>
                </c:pt>
                <c:pt idx="2">
                  <c:v>62.3</c:v>
                </c:pt>
                <c:pt idx="3">
                  <c:v>62.1</c:v>
                </c:pt>
                <c:pt idx="4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6-4230-BAD6-486661DBB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8271</c:v>
                </c:pt>
                <c:pt idx="1">
                  <c:v>8366</c:v>
                </c:pt>
                <c:pt idx="2">
                  <c:v>9300</c:v>
                </c:pt>
                <c:pt idx="3">
                  <c:v>10715</c:v>
                </c:pt>
                <c:pt idx="4">
                  <c:v>10750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6-40D3-9022-03BF61D00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9060</c:v>
                </c:pt>
                <c:pt idx="1">
                  <c:v>9135</c:v>
                </c:pt>
                <c:pt idx="2">
                  <c:v>9509</c:v>
                </c:pt>
                <c:pt idx="3">
                  <c:v>9548</c:v>
                </c:pt>
                <c:pt idx="4">
                  <c:v>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6-40D3-9022-03BF61D00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27879</c:v>
                </c:pt>
                <c:pt idx="1">
                  <c:v>28089</c:v>
                </c:pt>
                <c:pt idx="2">
                  <c:v>28465</c:v>
                </c:pt>
                <c:pt idx="3">
                  <c:v>27219</c:v>
                </c:pt>
                <c:pt idx="4">
                  <c:v>30831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4-456B-BA49-E9341529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25711</c:v>
                </c:pt>
                <c:pt idx="1">
                  <c:v>26415</c:v>
                </c:pt>
                <c:pt idx="2">
                  <c:v>27227</c:v>
                </c:pt>
                <c:pt idx="3">
                  <c:v>28176</c:v>
                </c:pt>
                <c:pt idx="4">
                  <c:v>29348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4-456B-BA49-E9341529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67.2</c:v>
                </c:pt>
                <c:pt idx="2">
                  <c:v>40.9</c:v>
                </c:pt>
                <c:pt idx="3">
                  <c:v>21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B-4BA4-B731-DA867EEBF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</c:v>
                </c:pt>
                <c:pt idx="1">
                  <c:v>118.8</c:v>
                </c:pt>
                <c:pt idx="2">
                  <c:v>136</c:v>
                </c:pt>
                <c:pt idx="3">
                  <c:v>131.30000000000001</c:v>
                </c:pt>
                <c:pt idx="4">
                  <c:v>133.6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B-4BA4-B731-DA867EEBF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77.099999999999994</c:v>
                </c:pt>
                <c:pt idx="2">
                  <c:v>74.900000000000006</c:v>
                </c:pt>
                <c:pt idx="3">
                  <c:v>72.400000000000006</c:v>
                </c:pt>
                <c:pt idx="4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1-49B3-A33A-2F2C29F1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73.2</c:v>
                </c:pt>
                <c:pt idx="2">
                  <c:v>69.900000000000006</c:v>
                </c:pt>
                <c:pt idx="3">
                  <c:v>71.599999999999994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1-49B3-A33A-2F2C29F1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78.5</c:v>
                </c:pt>
                <c:pt idx="1">
                  <c:v>84.6</c:v>
                </c:pt>
                <c:pt idx="2">
                  <c:v>85.2</c:v>
                </c:pt>
                <c:pt idx="3">
                  <c:v>81</c:v>
                </c:pt>
                <c:pt idx="4">
                  <c:v>77.900000000000006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B-4EFB-B172-FAF7B38CD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77.099999999999994</c:v>
                </c:pt>
                <c:pt idx="2">
                  <c:v>73.8</c:v>
                </c:pt>
                <c:pt idx="3">
                  <c:v>75.5</c:v>
                </c:pt>
                <c:pt idx="4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B-4EFB-B172-FAF7B38CD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108.6</c:v>
                </c:pt>
                <c:pt idx="1">
                  <c:v>117.2</c:v>
                </c:pt>
                <c:pt idx="2">
                  <c:v>119.5</c:v>
                </c:pt>
                <c:pt idx="3">
                  <c:v>117</c:v>
                </c:pt>
                <c:pt idx="4">
                  <c:v>113.4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6-4243-A845-AC82D485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97.7</c:v>
                </c:pt>
                <c:pt idx="2">
                  <c:v>100.7</c:v>
                </c:pt>
                <c:pt idx="3">
                  <c:v>103.6</c:v>
                </c:pt>
                <c:pt idx="4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46-4243-A845-AC82D485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74.099999999999994</c:v>
                </c:pt>
                <c:pt idx="2">
                  <c:v>75.2</c:v>
                </c:pt>
                <c:pt idx="3">
                  <c:v>76.400000000000006</c:v>
                </c:pt>
                <c:pt idx="4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4-4840-A2EC-02448EB1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56.4</c:v>
                </c:pt>
                <c:pt idx="2">
                  <c:v>56.9</c:v>
                </c:pt>
                <c:pt idx="3">
                  <c:v>58.3</c:v>
                </c:pt>
                <c:pt idx="4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4-4840-A2EC-02448EB1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75</c:v>
                </c:pt>
                <c:pt idx="1">
                  <c:v>71.3</c:v>
                </c:pt>
                <c:pt idx="2">
                  <c:v>73.7</c:v>
                </c:pt>
                <c:pt idx="3">
                  <c:v>77.8</c:v>
                </c:pt>
                <c:pt idx="4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E-4720-A238-1EF68A4A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73.400000000000006</c:v>
                </c:pt>
                <c:pt idx="2">
                  <c:v>72.5</c:v>
                </c:pt>
                <c:pt idx="3">
                  <c:v>72.3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E-4720-A238-1EF68A4A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30845709</c:v>
                </c:pt>
                <c:pt idx="1">
                  <c:v>31156535</c:v>
                </c:pt>
                <c:pt idx="2">
                  <c:v>31245256</c:v>
                </c:pt>
                <c:pt idx="3">
                  <c:v>33039378</c:v>
                </c:pt>
                <c:pt idx="4">
                  <c:v>34298232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0-4242-B6C4-507D1E5DA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38744035</c:v>
                </c:pt>
                <c:pt idx="1">
                  <c:v>40117620</c:v>
                </c:pt>
                <c:pt idx="2">
                  <c:v>42330999</c:v>
                </c:pt>
                <c:pt idx="3">
                  <c:v>43068047</c:v>
                </c:pt>
                <c:pt idx="4">
                  <c:v>44341948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0-4242-B6C4-507D1E5DA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8.1</c:v>
                </c:pt>
                <c:pt idx="2">
                  <c:v>8.1</c:v>
                </c:pt>
                <c:pt idx="3">
                  <c:v>9.3000000000000007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8-46BE-A41C-48AD091C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16.5</c:v>
                </c:pt>
                <c:pt idx="1">
                  <c:v>16</c:v>
                </c:pt>
                <c:pt idx="2">
                  <c:v>15.7</c:v>
                </c:pt>
                <c:pt idx="3">
                  <c:v>14.6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D8-46BE-A41C-48AD091C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73.7</c:v>
                </c:pt>
                <c:pt idx="2">
                  <c:v>72.400000000000006</c:v>
                </c:pt>
                <c:pt idx="3">
                  <c:v>74.3</c:v>
                </c:pt>
                <c:pt idx="4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0-42EF-930C-F6A11CB71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72</c:v>
                </c:pt>
                <c:pt idx="2">
                  <c:v>77.7</c:v>
                </c:pt>
                <c:pt idx="3">
                  <c:v>75.7</c:v>
                </c:pt>
                <c:pt idx="4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0-42EF-930C-F6A11CB71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I46" zoomScaleNormal="100" zoomScaleSheetLayoutView="70" workbookViewId="0">
      <selection activeCell="NJ68" sqref="NJ68:NX69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4.109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2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2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9" t="str">
        <f>データ!H6</f>
        <v>三重県　一志病院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2">
      <c r="A8" s="2"/>
      <c r="B8" s="130" t="str">
        <f>データ!K6</f>
        <v>条例全部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50床以上～100床未満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自治体職員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4">
        <f>データ!Z6</f>
        <v>46</v>
      </c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/>
      <c r="JW8" s="114">
        <f>データ!AA6</f>
        <v>36</v>
      </c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6"/>
      <c r="LP8" s="114" t="str">
        <f>データ!AB6</f>
        <v>-</v>
      </c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115"/>
      <c r="ND8" s="115"/>
      <c r="NE8" s="115"/>
      <c r="NF8" s="115"/>
      <c r="NG8" s="115"/>
      <c r="NH8" s="116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2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4">
        <f>データ!Q6</f>
        <v>8</v>
      </c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6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へ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4" t="str">
        <f>データ!AC6</f>
        <v>-</v>
      </c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6"/>
      <c r="JW10" s="114" t="str">
        <f>データ!AD6</f>
        <v>-</v>
      </c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115"/>
      <c r="LK10" s="115"/>
      <c r="LL10" s="115"/>
      <c r="LM10" s="115"/>
      <c r="LN10" s="115"/>
      <c r="LO10" s="116"/>
      <c r="LP10" s="114">
        <f>データ!AE6</f>
        <v>82</v>
      </c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6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2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14">
        <f>データ!U6</f>
        <v>1772427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6"/>
      <c r="AU12" s="114">
        <f>データ!V6</f>
        <v>6295</v>
      </c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6"/>
      <c r="CN12" s="130" t="str">
        <f>データ!W6</f>
        <v>第１種該当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-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4">
        <f>データ!AF6</f>
        <v>46</v>
      </c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  <c r="IW12" s="115"/>
      <c r="IX12" s="115"/>
      <c r="IY12" s="115"/>
      <c r="IZ12" s="115"/>
      <c r="JA12" s="115"/>
      <c r="JB12" s="115"/>
      <c r="JC12" s="115"/>
      <c r="JD12" s="115"/>
      <c r="JE12" s="115"/>
      <c r="JF12" s="115"/>
      <c r="JG12" s="115"/>
      <c r="JH12" s="115"/>
      <c r="JI12" s="115"/>
      <c r="JJ12" s="115"/>
      <c r="JK12" s="115"/>
      <c r="JL12" s="115"/>
      <c r="JM12" s="115"/>
      <c r="JN12" s="115"/>
      <c r="JO12" s="115"/>
      <c r="JP12" s="115"/>
      <c r="JQ12" s="115"/>
      <c r="JR12" s="115"/>
      <c r="JS12" s="115"/>
      <c r="JT12" s="115"/>
      <c r="JU12" s="115"/>
      <c r="JV12" s="116"/>
      <c r="JW12" s="114" t="str">
        <f>データ!AG6</f>
        <v>-</v>
      </c>
      <c r="JX12" s="115"/>
      <c r="JY12" s="115"/>
      <c r="JZ12" s="115"/>
      <c r="KA12" s="115"/>
      <c r="KB12" s="115"/>
      <c r="KC12" s="115"/>
      <c r="KD12" s="115"/>
      <c r="KE12" s="115"/>
      <c r="KF12" s="115"/>
      <c r="KG12" s="115"/>
      <c r="KH12" s="115"/>
      <c r="KI12" s="115"/>
      <c r="KJ12" s="115"/>
      <c r="KK12" s="115"/>
      <c r="KL12" s="115"/>
      <c r="KM12" s="115"/>
      <c r="KN12" s="115"/>
      <c r="KO12" s="115"/>
      <c r="KP12" s="115"/>
      <c r="KQ12" s="115"/>
      <c r="KR12" s="115"/>
      <c r="KS12" s="115"/>
      <c r="KT12" s="115"/>
      <c r="KU12" s="115"/>
      <c r="KV12" s="115"/>
      <c r="KW12" s="115"/>
      <c r="KX12" s="115"/>
      <c r="KY12" s="115"/>
      <c r="KZ12" s="115"/>
      <c r="LA12" s="115"/>
      <c r="LB12" s="115"/>
      <c r="LC12" s="115"/>
      <c r="LD12" s="115"/>
      <c r="LE12" s="115"/>
      <c r="LF12" s="115"/>
      <c r="LG12" s="115"/>
      <c r="LH12" s="115"/>
      <c r="LI12" s="115"/>
      <c r="LJ12" s="115"/>
      <c r="LK12" s="115"/>
      <c r="LL12" s="115"/>
      <c r="LM12" s="115"/>
      <c r="LN12" s="115"/>
      <c r="LO12" s="116"/>
      <c r="LP12" s="114">
        <f>データ!AH6</f>
        <v>46</v>
      </c>
      <c r="LQ12" s="115"/>
      <c r="LR12" s="115"/>
      <c r="LS12" s="115"/>
      <c r="LT12" s="115"/>
      <c r="LU12" s="115"/>
      <c r="LV12" s="115"/>
      <c r="LW12" s="115"/>
      <c r="LX12" s="115"/>
      <c r="LY12" s="115"/>
      <c r="LZ12" s="115"/>
      <c r="MA12" s="115"/>
      <c r="MB12" s="115"/>
      <c r="MC12" s="115"/>
      <c r="MD12" s="115"/>
      <c r="ME12" s="115"/>
      <c r="MF12" s="115"/>
      <c r="MG12" s="115"/>
      <c r="MH12" s="115"/>
      <c r="MI12" s="115"/>
      <c r="MJ12" s="115"/>
      <c r="MK12" s="115"/>
      <c r="ML12" s="115"/>
      <c r="MM12" s="115"/>
      <c r="MN12" s="115"/>
      <c r="MO12" s="115"/>
      <c r="MP12" s="115"/>
      <c r="MQ12" s="115"/>
      <c r="MR12" s="115"/>
      <c r="MS12" s="115"/>
      <c r="MT12" s="115"/>
      <c r="MU12" s="115"/>
      <c r="MV12" s="115"/>
      <c r="MW12" s="115"/>
      <c r="MX12" s="115"/>
      <c r="MY12" s="115"/>
      <c r="MZ12" s="115"/>
      <c r="NA12" s="115"/>
      <c r="NB12" s="115"/>
      <c r="NC12" s="115"/>
      <c r="ND12" s="115"/>
      <c r="NE12" s="115"/>
      <c r="NF12" s="115"/>
      <c r="NG12" s="115"/>
      <c r="NH12" s="116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7" t="s">
        <v>32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  <c r="IW13" s="117"/>
      <c r="IX13" s="117"/>
      <c r="IY13" s="117"/>
      <c r="IZ13" s="117"/>
      <c r="JA13" s="117"/>
      <c r="JB13" s="117"/>
      <c r="JC13" s="117"/>
      <c r="JD13" s="117"/>
      <c r="JE13" s="117"/>
      <c r="JF13" s="117"/>
      <c r="JG13" s="117"/>
      <c r="JH13" s="117"/>
      <c r="JI13" s="117"/>
      <c r="JJ13" s="117"/>
      <c r="JK13" s="117"/>
      <c r="JL13" s="117"/>
      <c r="JM13" s="117"/>
      <c r="JN13" s="117"/>
      <c r="JO13" s="117"/>
      <c r="JP13" s="117"/>
      <c r="JQ13" s="117"/>
      <c r="JR13" s="117"/>
      <c r="JS13" s="117"/>
      <c r="JT13" s="117"/>
      <c r="JU13" s="117"/>
      <c r="JV13" s="117"/>
      <c r="JW13" s="117"/>
      <c r="JX13" s="117"/>
      <c r="JY13" s="117"/>
      <c r="JZ13" s="117"/>
      <c r="KA13" s="117"/>
      <c r="KB13" s="117"/>
      <c r="KC13" s="117"/>
      <c r="KD13" s="117"/>
      <c r="KE13" s="117"/>
      <c r="KF13" s="117"/>
      <c r="KG13" s="117"/>
      <c r="KH13" s="117"/>
      <c r="KI13" s="117"/>
      <c r="KJ13" s="117"/>
      <c r="KK13" s="117"/>
      <c r="KL13" s="117"/>
      <c r="KM13" s="117"/>
      <c r="KN13" s="117"/>
      <c r="KO13" s="117"/>
      <c r="KP13" s="117"/>
      <c r="KQ13" s="117"/>
      <c r="KR13" s="117"/>
      <c r="KS13" s="117"/>
      <c r="KT13" s="117"/>
      <c r="KU13" s="117"/>
      <c r="KV13" s="117"/>
      <c r="KW13" s="117"/>
      <c r="KX13" s="117"/>
      <c r="KY13" s="117"/>
      <c r="KZ13" s="117"/>
      <c r="LA13" s="117"/>
      <c r="LB13" s="117"/>
      <c r="LC13" s="117"/>
      <c r="LD13" s="117"/>
      <c r="LE13" s="117"/>
      <c r="LF13" s="117"/>
      <c r="LG13" s="117"/>
      <c r="LH13" s="117"/>
      <c r="LI13" s="117"/>
      <c r="LJ13" s="117"/>
      <c r="LK13" s="117"/>
      <c r="LL13" s="117"/>
      <c r="LM13" s="117"/>
      <c r="LN13" s="117"/>
      <c r="LO13" s="117"/>
      <c r="LP13" s="117"/>
      <c r="LQ13" s="117"/>
      <c r="LR13" s="117"/>
      <c r="LS13" s="117"/>
      <c r="LT13" s="117"/>
      <c r="LU13" s="117"/>
      <c r="LV13" s="117"/>
      <c r="LW13" s="117"/>
      <c r="LX13" s="117"/>
      <c r="LY13" s="117"/>
      <c r="LZ13" s="117"/>
      <c r="MA13" s="117"/>
      <c r="MB13" s="117"/>
      <c r="MC13" s="117"/>
      <c r="MD13" s="117"/>
      <c r="ME13" s="117"/>
      <c r="MF13" s="117"/>
      <c r="MG13" s="117"/>
      <c r="MH13" s="117"/>
      <c r="MI13" s="117"/>
      <c r="MJ13" s="117"/>
      <c r="MK13" s="117"/>
      <c r="ML13" s="117"/>
      <c r="MM13" s="117"/>
      <c r="MN13" s="117"/>
      <c r="MO13" s="117"/>
      <c r="MP13" s="117"/>
      <c r="MQ13" s="117"/>
      <c r="MR13" s="117"/>
      <c r="MS13" s="117"/>
      <c r="MT13" s="117"/>
      <c r="MU13" s="117"/>
      <c r="MV13" s="117"/>
      <c r="MW13" s="117"/>
      <c r="MX13" s="117"/>
      <c r="MY13" s="117"/>
      <c r="MZ13" s="117"/>
      <c r="NA13" s="117"/>
      <c r="NB13" s="117"/>
      <c r="NC13" s="117"/>
      <c r="ND13" s="117"/>
      <c r="NE13" s="117"/>
      <c r="NF13" s="117"/>
      <c r="NG13" s="117"/>
      <c r="NH13" s="117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117" t="s">
        <v>33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  <c r="IW14" s="117"/>
      <c r="IX14" s="117"/>
      <c r="IY14" s="117"/>
      <c r="IZ14" s="117"/>
      <c r="JA14" s="117"/>
      <c r="JB14" s="117"/>
      <c r="JC14" s="117"/>
      <c r="JD14" s="117"/>
      <c r="JE14" s="117"/>
      <c r="JF14" s="117"/>
      <c r="JG14" s="117"/>
      <c r="JH14" s="117"/>
      <c r="JI14" s="117"/>
      <c r="JJ14" s="117"/>
      <c r="JK14" s="117"/>
      <c r="JL14" s="117"/>
      <c r="JM14" s="117"/>
      <c r="JN14" s="117"/>
      <c r="JO14" s="117"/>
      <c r="JP14" s="117"/>
      <c r="JQ14" s="117"/>
      <c r="JR14" s="117"/>
      <c r="JS14" s="117"/>
      <c r="JT14" s="117"/>
      <c r="JU14" s="117"/>
      <c r="JV14" s="117"/>
      <c r="JW14" s="117"/>
      <c r="JX14" s="117"/>
      <c r="JY14" s="117"/>
      <c r="JZ14" s="117"/>
      <c r="KA14" s="117"/>
      <c r="KB14" s="117"/>
      <c r="KC14" s="117"/>
      <c r="KD14" s="117"/>
      <c r="KE14" s="117"/>
      <c r="KF14" s="117"/>
      <c r="KG14" s="117"/>
      <c r="KH14" s="117"/>
      <c r="KI14" s="117"/>
      <c r="KJ14" s="117"/>
      <c r="KK14" s="117"/>
      <c r="KL14" s="117"/>
      <c r="KM14" s="117"/>
      <c r="KN14" s="117"/>
      <c r="KO14" s="117"/>
      <c r="KP14" s="117"/>
      <c r="KQ14" s="117"/>
      <c r="KR14" s="117"/>
      <c r="KS14" s="117"/>
      <c r="KT14" s="117"/>
      <c r="KU14" s="117"/>
      <c r="KV14" s="117"/>
      <c r="KW14" s="117"/>
      <c r="KX14" s="117"/>
      <c r="KY14" s="117"/>
      <c r="KZ14" s="117"/>
      <c r="LA14" s="117"/>
      <c r="LB14" s="117"/>
      <c r="LC14" s="117"/>
      <c r="LD14" s="117"/>
      <c r="LE14" s="117"/>
      <c r="LF14" s="117"/>
      <c r="LG14" s="117"/>
      <c r="LH14" s="117"/>
      <c r="LI14" s="117"/>
      <c r="LJ14" s="117"/>
      <c r="LK14" s="117"/>
      <c r="LL14" s="117"/>
      <c r="LM14" s="117"/>
      <c r="LN14" s="117"/>
      <c r="LO14" s="117"/>
      <c r="LP14" s="117"/>
      <c r="LQ14" s="117"/>
      <c r="LR14" s="117"/>
      <c r="LS14" s="117"/>
      <c r="LT14" s="117"/>
      <c r="LU14" s="117"/>
      <c r="LV14" s="117"/>
      <c r="LW14" s="117"/>
      <c r="LX14" s="117"/>
      <c r="LY14" s="117"/>
      <c r="LZ14" s="117"/>
      <c r="MA14" s="117"/>
      <c r="MB14" s="117"/>
      <c r="MC14" s="117"/>
      <c r="MD14" s="117"/>
      <c r="ME14" s="117"/>
      <c r="MF14" s="117"/>
      <c r="MG14" s="117"/>
      <c r="MH14" s="117"/>
      <c r="MI14" s="117"/>
      <c r="MJ14" s="117"/>
      <c r="MK14" s="117"/>
      <c r="ML14" s="117"/>
      <c r="MM14" s="117"/>
      <c r="MN14" s="117"/>
      <c r="MO14" s="117"/>
      <c r="MP14" s="117"/>
      <c r="MQ14" s="117"/>
      <c r="MR14" s="117"/>
      <c r="MS14" s="117"/>
      <c r="MT14" s="117"/>
      <c r="MU14" s="117"/>
      <c r="MV14" s="117"/>
      <c r="MW14" s="117"/>
      <c r="MX14" s="117"/>
      <c r="MY14" s="117"/>
      <c r="MZ14" s="117"/>
      <c r="NA14" s="117"/>
      <c r="NB14" s="117"/>
      <c r="NC14" s="117"/>
      <c r="ND14" s="117"/>
      <c r="NE14" s="117"/>
      <c r="NF14" s="117"/>
      <c r="NG14" s="117"/>
      <c r="NH14" s="117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2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8" t="s">
        <v>36</v>
      </c>
      <c r="NK16" s="119"/>
      <c r="NL16" s="119"/>
      <c r="NM16" s="119"/>
      <c r="NN16" s="120"/>
      <c r="NO16" s="121" t="s">
        <v>37</v>
      </c>
      <c r="NP16" s="122"/>
      <c r="NQ16" s="122"/>
      <c r="NR16" s="122"/>
      <c r="NS16" s="123"/>
      <c r="NT16" s="121" t="s">
        <v>38</v>
      </c>
      <c r="NU16" s="122"/>
      <c r="NV16" s="122"/>
      <c r="NW16" s="122"/>
      <c r="NX16" s="123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7" t="s">
        <v>39</v>
      </c>
      <c r="NK17" s="128"/>
      <c r="NL17" s="128"/>
      <c r="NM17" s="128"/>
      <c r="NN17" s="129"/>
      <c r="NO17" s="124"/>
      <c r="NP17" s="125"/>
      <c r="NQ17" s="125"/>
      <c r="NR17" s="125"/>
      <c r="NS17" s="126"/>
      <c r="NT17" s="124"/>
      <c r="NU17" s="125"/>
      <c r="NV17" s="125"/>
      <c r="NW17" s="125"/>
      <c r="NX17" s="126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6" t="s">
        <v>40</v>
      </c>
      <c r="NK18" s="107"/>
      <c r="NL18" s="107"/>
      <c r="NM18" s="110" t="s">
        <v>41</v>
      </c>
      <c r="NN18" s="111"/>
      <c r="NO18" s="106" t="s">
        <v>40</v>
      </c>
      <c r="NP18" s="107"/>
      <c r="NQ18" s="107"/>
      <c r="NR18" s="110" t="s">
        <v>41</v>
      </c>
      <c r="NS18" s="111"/>
      <c r="NT18" s="106" t="s">
        <v>40</v>
      </c>
      <c r="NU18" s="107"/>
      <c r="NV18" s="107"/>
      <c r="NW18" s="110" t="s">
        <v>41</v>
      </c>
      <c r="NX18" s="111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8"/>
      <c r="NK19" s="109"/>
      <c r="NL19" s="109"/>
      <c r="NM19" s="112"/>
      <c r="NN19" s="113"/>
      <c r="NO19" s="108"/>
      <c r="NP19" s="109"/>
      <c r="NQ19" s="109"/>
      <c r="NR19" s="112"/>
      <c r="NS19" s="113"/>
      <c r="NT19" s="108"/>
      <c r="NU19" s="109"/>
      <c r="NV19" s="109"/>
      <c r="NW19" s="112"/>
      <c r="NX19" s="113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3" t="s">
        <v>184</v>
      </c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7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9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7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9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7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9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7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9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7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9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7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9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7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9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7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9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7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9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7"/>
      <c r="NK32" s="98"/>
      <c r="NL32" s="98"/>
      <c r="NM32" s="98"/>
      <c r="NN32" s="98"/>
      <c r="NO32" s="98"/>
      <c r="NP32" s="98"/>
      <c r="NQ32" s="98"/>
      <c r="NR32" s="98"/>
      <c r="NS32" s="98"/>
      <c r="NT32" s="98"/>
      <c r="NU32" s="98"/>
      <c r="NV32" s="98"/>
      <c r="NW32" s="98"/>
      <c r="NX32" s="99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108.6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117.2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119.5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117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113.4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78.5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84.6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85.2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81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77.900000000000006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72.2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77.099999999999994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74.900000000000006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72.400000000000006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69.3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45.7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43.1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42.2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40.5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40.299999999999997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7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9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97.5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97.7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100.7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103.6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101.9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77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77.099999999999994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73.8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75.5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74.599999999999994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73.2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73.2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69.900000000000006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71.599999999999994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70.8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66.900000000000006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66.099999999999994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62.3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62.1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60.2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100"/>
      <c r="NK34" s="101"/>
      <c r="NL34" s="101"/>
      <c r="NM34" s="101"/>
      <c r="NN34" s="101"/>
      <c r="NO34" s="101"/>
      <c r="NP34" s="101"/>
      <c r="NQ34" s="101"/>
      <c r="NR34" s="101"/>
      <c r="NS34" s="101"/>
      <c r="NT34" s="101"/>
      <c r="NU34" s="101"/>
      <c r="NV34" s="101"/>
      <c r="NW34" s="101"/>
      <c r="NX34" s="102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186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7" t="s">
        <v>187</v>
      </c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9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27879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28089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28465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27219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30831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8271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8366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9300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10715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10750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83.1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73.7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72.400000000000006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74.3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75.900000000000006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8.9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8.1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8.1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9.3000000000000007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8.8000000000000007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7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9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25711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26415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27227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28176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29348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9060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9135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9509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9548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9992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71.099999999999994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72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77.7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75.7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75.400000000000006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16.5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16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15.7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14.6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15.1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7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9"/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7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9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7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9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7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9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7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9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7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9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7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9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7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9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7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9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7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9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7"/>
      <c r="NK66" s="98"/>
      <c r="NL66" s="98"/>
      <c r="NM66" s="98"/>
      <c r="NN66" s="98"/>
      <c r="NO66" s="98"/>
      <c r="NP66" s="98"/>
      <c r="NQ66" s="98"/>
      <c r="NR66" s="98"/>
      <c r="NS66" s="98"/>
      <c r="NT66" s="98"/>
      <c r="NU66" s="98"/>
      <c r="NV66" s="98"/>
      <c r="NW66" s="98"/>
      <c r="NX66" s="99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00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2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185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86.6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67.2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40.9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21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2.9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74.2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74.099999999999994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75.2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76.400000000000006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73.400000000000006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75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71.3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73.7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77.8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55.7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30845709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31156535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31245256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33039378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34298232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118.8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136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131.30000000000001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133.6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56.1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56.4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58.3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59.2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73.2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73.400000000000006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72.5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72.3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72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38744035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40117620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42330999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43068047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44341948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2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7u3C/CunvZ98Cwu36a3ejuN5sx1R5KDsJ276ekLw6nvFotnW2EEduiYA1AdWFuNoLJoRFZFJnasj92Rtkw2HNw==" saltValue="twRDkaZrakejDXkcpQfFx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65" width="11.88671875" customWidth="1"/>
    <col min="166" max="166" width="10.88671875" customWidth="1"/>
  </cols>
  <sheetData>
    <row r="1" spans="1:166" x14ac:dyDescent="0.2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2" customHeight="1" x14ac:dyDescent="0.2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108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8" t="s">
        <v>109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7" t="s">
        <v>110</v>
      </c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7" t="s">
        <v>111</v>
      </c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8" t="s">
        <v>112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6" t="s">
        <v>113</v>
      </c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7" t="s">
        <v>114</v>
      </c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 t="s">
        <v>115</v>
      </c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 t="s">
        <v>116</v>
      </c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7" t="s">
        <v>117</v>
      </c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8" t="s">
        <v>118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60"/>
      <c r="EO4" s="156" t="s">
        <v>119</v>
      </c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 t="s">
        <v>120</v>
      </c>
      <c r="FA4" s="156"/>
      <c r="FB4" s="156"/>
      <c r="FC4" s="156"/>
      <c r="FD4" s="156"/>
      <c r="FE4" s="156"/>
      <c r="FF4" s="156"/>
      <c r="FG4" s="156"/>
      <c r="FH4" s="156"/>
      <c r="FI4" s="156"/>
      <c r="FJ4" s="156"/>
    </row>
    <row r="5" spans="1:166" x14ac:dyDescent="0.2">
      <c r="A5" s="35" t="s">
        <v>121</v>
      </c>
      <c r="B5" s="48"/>
      <c r="C5" s="48"/>
      <c r="D5" s="48"/>
      <c r="E5" s="48"/>
      <c r="F5" s="48"/>
      <c r="G5" s="48"/>
      <c r="H5" s="49" t="s">
        <v>122</v>
      </c>
      <c r="I5" s="49" t="s">
        <v>123</v>
      </c>
      <c r="J5" s="49" t="s">
        <v>124</v>
      </c>
      <c r="K5" s="49" t="s">
        <v>1</v>
      </c>
      <c r="L5" s="49" t="s">
        <v>2</v>
      </c>
      <c r="M5" s="49" t="s">
        <v>3</v>
      </c>
      <c r="N5" s="49" t="s">
        <v>125</v>
      </c>
      <c r="O5" s="49" t="s">
        <v>5</v>
      </c>
      <c r="P5" s="49" t="s">
        <v>126</v>
      </c>
      <c r="Q5" s="49" t="s">
        <v>127</v>
      </c>
      <c r="R5" s="49" t="s">
        <v>128</v>
      </c>
      <c r="S5" s="49" t="s">
        <v>129</v>
      </c>
      <c r="T5" s="49" t="s">
        <v>130</v>
      </c>
      <c r="U5" s="49" t="s">
        <v>131</v>
      </c>
      <c r="V5" s="49" t="s">
        <v>132</v>
      </c>
      <c r="W5" s="49" t="s">
        <v>133</v>
      </c>
      <c r="X5" s="49" t="s">
        <v>134</v>
      </c>
      <c r="Y5" s="49" t="s">
        <v>135</v>
      </c>
      <c r="Z5" s="49" t="s">
        <v>136</v>
      </c>
      <c r="AA5" s="49" t="s">
        <v>137</v>
      </c>
      <c r="AB5" s="49" t="s">
        <v>138</v>
      </c>
      <c r="AC5" s="49" t="s">
        <v>139</v>
      </c>
      <c r="AD5" s="49" t="s">
        <v>140</v>
      </c>
      <c r="AE5" s="49" t="s">
        <v>141</v>
      </c>
      <c r="AF5" s="49" t="s">
        <v>142</v>
      </c>
      <c r="AG5" s="49" t="s">
        <v>143</v>
      </c>
      <c r="AH5" s="49" t="s">
        <v>144</v>
      </c>
      <c r="AI5" s="49" t="s">
        <v>145</v>
      </c>
      <c r="AJ5" s="49" t="s">
        <v>146</v>
      </c>
      <c r="AK5" s="49" t="s">
        <v>147</v>
      </c>
      <c r="AL5" s="49" t="s">
        <v>148</v>
      </c>
      <c r="AM5" s="49" t="s">
        <v>149</v>
      </c>
      <c r="AN5" s="49" t="s">
        <v>150</v>
      </c>
      <c r="AO5" s="49" t="s">
        <v>151</v>
      </c>
      <c r="AP5" s="49" t="s">
        <v>152</v>
      </c>
      <c r="AQ5" s="49" t="s">
        <v>153</v>
      </c>
      <c r="AR5" s="49" t="s">
        <v>154</v>
      </c>
      <c r="AS5" s="49" t="s">
        <v>155</v>
      </c>
      <c r="AT5" s="49" t="s">
        <v>145</v>
      </c>
      <c r="AU5" s="49" t="s">
        <v>156</v>
      </c>
      <c r="AV5" s="49" t="s">
        <v>147</v>
      </c>
      <c r="AW5" s="49" t="s">
        <v>148</v>
      </c>
      <c r="AX5" s="49" t="s">
        <v>157</v>
      </c>
      <c r="AY5" s="49" t="s">
        <v>150</v>
      </c>
      <c r="AZ5" s="49" t="s">
        <v>151</v>
      </c>
      <c r="BA5" s="49" t="s">
        <v>152</v>
      </c>
      <c r="BB5" s="49" t="s">
        <v>153</v>
      </c>
      <c r="BC5" s="49" t="s">
        <v>154</v>
      </c>
      <c r="BD5" s="49" t="s">
        <v>155</v>
      </c>
      <c r="BE5" s="49" t="s">
        <v>145</v>
      </c>
      <c r="BF5" s="49" t="s">
        <v>156</v>
      </c>
      <c r="BG5" s="49" t="s">
        <v>147</v>
      </c>
      <c r="BH5" s="49" t="s">
        <v>148</v>
      </c>
      <c r="BI5" s="49" t="s">
        <v>149</v>
      </c>
      <c r="BJ5" s="49" t="s">
        <v>150</v>
      </c>
      <c r="BK5" s="49" t="s">
        <v>151</v>
      </c>
      <c r="BL5" s="49" t="s">
        <v>152</v>
      </c>
      <c r="BM5" s="49" t="s">
        <v>153</v>
      </c>
      <c r="BN5" s="49" t="s">
        <v>154</v>
      </c>
      <c r="BO5" s="49" t="s">
        <v>155</v>
      </c>
      <c r="BP5" s="49" t="s">
        <v>145</v>
      </c>
      <c r="BQ5" s="49" t="s">
        <v>158</v>
      </c>
      <c r="BR5" s="49" t="s">
        <v>159</v>
      </c>
      <c r="BS5" s="49" t="s">
        <v>160</v>
      </c>
      <c r="BT5" s="49" t="s">
        <v>149</v>
      </c>
      <c r="BU5" s="49" t="s">
        <v>150</v>
      </c>
      <c r="BV5" s="49" t="s">
        <v>151</v>
      </c>
      <c r="BW5" s="49" t="s">
        <v>152</v>
      </c>
      <c r="BX5" s="49" t="s">
        <v>153</v>
      </c>
      <c r="BY5" s="49" t="s">
        <v>154</v>
      </c>
      <c r="BZ5" s="49" t="s">
        <v>155</v>
      </c>
      <c r="CA5" s="49" t="s">
        <v>161</v>
      </c>
      <c r="CB5" s="49" t="s">
        <v>156</v>
      </c>
      <c r="CC5" s="49" t="s">
        <v>147</v>
      </c>
      <c r="CD5" s="49" t="s">
        <v>148</v>
      </c>
      <c r="CE5" s="49" t="s">
        <v>157</v>
      </c>
      <c r="CF5" s="49" t="s">
        <v>150</v>
      </c>
      <c r="CG5" s="49" t="s">
        <v>151</v>
      </c>
      <c r="CH5" s="49" t="s">
        <v>152</v>
      </c>
      <c r="CI5" s="49" t="s">
        <v>153</v>
      </c>
      <c r="CJ5" s="49" t="s">
        <v>154</v>
      </c>
      <c r="CK5" s="49" t="s">
        <v>155</v>
      </c>
      <c r="CL5" s="49" t="s">
        <v>145</v>
      </c>
      <c r="CM5" s="49" t="s">
        <v>146</v>
      </c>
      <c r="CN5" s="49" t="s">
        <v>147</v>
      </c>
      <c r="CO5" s="49" t="s">
        <v>160</v>
      </c>
      <c r="CP5" s="49" t="s">
        <v>149</v>
      </c>
      <c r="CQ5" s="49" t="s">
        <v>150</v>
      </c>
      <c r="CR5" s="49" t="s">
        <v>151</v>
      </c>
      <c r="CS5" s="49" t="s">
        <v>152</v>
      </c>
      <c r="CT5" s="49" t="s">
        <v>153</v>
      </c>
      <c r="CU5" s="49" t="s">
        <v>154</v>
      </c>
      <c r="CV5" s="49" t="s">
        <v>155</v>
      </c>
      <c r="CW5" s="49" t="s">
        <v>145</v>
      </c>
      <c r="CX5" s="49" t="s">
        <v>156</v>
      </c>
      <c r="CY5" s="49" t="s">
        <v>147</v>
      </c>
      <c r="CZ5" s="49" t="s">
        <v>148</v>
      </c>
      <c r="DA5" s="49" t="s">
        <v>149</v>
      </c>
      <c r="DB5" s="49" t="s">
        <v>150</v>
      </c>
      <c r="DC5" s="49" t="s">
        <v>151</v>
      </c>
      <c r="DD5" s="49" t="s">
        <v>152</v>
      </c>
      <c r="DE5" s="49" t="s">
        <v>153</v>
      </c>
      <c r="DF5" s="49" t="s">
        <v>154</v>
      </c>
      <c r="DG5" s="49" t="s">
        <v>155</v>
      </c>
      <c r="DH5" s="49" t="s">
        <v>145</v>
      </c>
      <c r="DI5" s="49" t="s">
        <v>158</v>
      </c>
      <c r="DJ5" s="49" t="s">
        <v>159</v>
      </c>
      <c r="DK5" s="49" t="s">
        <v>148</v>
      </c>
      <c r="DL5" s="49" t="s">
        <v>157</v>
      </c>
      <c r="DM5" s="49" t="s">
        <v>150</v>
      </c>
      <c r="DN5" s="49" t="s">
        <v>151</v>
      </c>
      <c r="DO5" s="49" t="s">
        <v>152</v>
      </c>
      <c r="DP5" s="49" t="s">
        <v>153</v>
      </c>
      <c r="DQ5" s="49" t="s">
        <v>154</v>
      </c>
      <c r="DR5" s="49" t="s">
        <v>155</v>
      </c>
      <c r="DS5" s="49" t="s">
        <v>145</v>
      </c>
      <c r="DT5" s="49" t="s">
        <v>146</v>
      </c>
      <c r="DU5" s="49" t="s">
        <v>147</v>
      </c>
      <c r="DV5" s="49" t="s">
        <v>160</v>
      </c>
      <c r="DW5" s="49" t="s">
        <v>149</v>
      </c>
      <c r="DX5" s="49" t="s">
        <v>150</v>
      </c>
      <c r="DY5" s="49" t="s">
        <v>151</v>
      </c>
      <c r="DZ5" s="49" t="s">
        <v>152</v>
      </c>
      <c r="EA5" s="49" t="s">
        <v>153</v>
      </c>
      <c r="EB5" s="49" t="s">
        <v>154</v>
      </c>
      <c r="EC5" s="49" t="s">
        <v>155</v>
      </c>
      <c r="ED5" s="49" t="s">
        <v>145</v>
      </c>
      <c r="EE5" s="49" t="s">
        <v>156</v>
      </c>
      <c r="EF5" s="49" t="s">
        <v>147</v>
      </c>
      <c r="EG5" s="49" t="s">
        <v>148</v>
      </c>
      <c r="EH5" s="49" t="s">
        <v>149</v>
      </c>
      <c r="EI5" s="49" t="s">
        <v>150</v>
      </c>
      <c r="EJ5" s="49" t="s">
        <v>151</v>
      </c>
      <c r="EK5" s="49" t="s">
        <v>152</v>
      </c>
      <c r="EL5" s="49" t="s">
        <v>153</v>
      </c>
      <c r="EM5" s="49" t="s">
        <v>154</v>
      </c>
      <c r="EN5" s="49" t="s">
        <v>155</v>
      </c>
      <c r="EO5" s="49" t="s">
        <v>145</v>
      </c>
      <c r="EP5" s="49" t="s">
        <v>156</v>
      </c>
      <c r="EQ5" s="49" t="s">
        <v>147</v>
      </c>
      <c r="ER5" s="49" t="s">
        <v>160</v>
      </c>
      <c r="ES5" s="49" t="s">
        <v>162</v>
      </c>
      <c r="ET5" s="49" t="s">
        <v>150</v>
      </c>
      <c r="EU5" s="49" t="s">
        <v>151</v>
      </c>
      <c r="EV5" s="49" t="s">
        <v>152</v>
      </c>
      <c r="EW5" s="49" t="s">
        <v>153</v>
      </c>
      <c r="EX5" s="49" t="s">
        <v>154</v>
      </c>
      <c r="EY5" s="49" t="s">
        <v>163</v>
      </c>
      <c r="EZ5" s="49" t="s">
        <v>161</v>
      </c>
      <c r="FA5" s="49" t="s">
        <v>158</v>
      </c>
      <c r="FB5" s="49" t="s">
        <v>164</v>
      </c>
      <c r="FC5" s="49" t="s">
        <v>148</v>
      </c>
      <c r="FD5" s="49" t="s">
        <v>149</v>
      </c>
      <c r="FE5" s="49" t="s">
        <v>150</v>
      </c>
      <c r="FF5" s="49" t="s">
        <v>151</v>
      </c>
      <c r="FG5" s="49" t="s">
        <v>152</v>
      </c>
      <c r="FH5" s="49" t="s">
        <v>153</v>
      </c>
      <c r="FI5" s="49" t="s">
        <v>154</v>
      </c>
      <c r="FJ5" s="49" t="s">
        <v>155</v>
      </c>
    </row>
    <row r="6" spans="1:166" s="54" customFormat="1" x14ac:dyDescent="0.2">
      <c r="A6" s="35" t="s">
        <v>165</v>
      </c>
      <c r="B6" s="50">
        <f>B8</f>
        <v>2022</v>
      </c>
      <c r="C6" s="50">
        <f t="shared" ref="C6:M6" si="2">C8</f>
        <v>240001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3</v>
      </c>
      <c r="H6" s="153" t="str">
        <f>IF(H8&lt;&gt;I8,H8,"")&amp;IF(I8&lt;&gt;J8,I8,"")&amp;"　"&amp;J8</f>
        <v>三重県　一志病院</v>
      </c>
      <c r="I6" s="154"/>
      <c r="J6" s="155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8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へ</v>
      </c>
      <c r="U6" s="51">
        <f>U8</f>
        <v>1772427</v>
      </c>
      <c r="V6" s="51">
        <f>V8</f>
        <v>6295</v>
      </c>
      <c r="W6" s="50" t="str">
        <f>W8</f>
        <v>第１種該当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46</v>
      </c>
      <c r="AA6" s="51">
        <f t="shared" si="3"/>
        <v>36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82</v>
      </c>
      <c r="AF6" s="51">
        <f t="shared" si="3"/>
        <v>46</v>
      </c>
      <c r="AG6" s="51" t="str">
        <f t="shared" si="3"/>
        <v>-</v>
      </c>
      <c r="AH6" s="51">
        <f t="shared" si="3"/>
        <v>46</v>
      </c>
      <c r="AI6" s="52">
        <f>IF(AI8="-",NA(),AI8)</f>
        <v>108.6</v>
      </c>
      <c r="AJ6" s="52">
        <f t="shared" ref="AJ6:AR6" si="5">IF(AJ8="-",NA(),AJ8)</f>
        <v>117.2</v>
      </c>
      <c r="AK6" s="52">
        <f t="shared" si="5"/>
        <v>119.5</v>
      </c>
      <c r="AL6" s="52">
        <f t="shared" si="5"/>
        <v>117</v>
      </c>
      <c r="AM6" s="52">
        <f t="shared" si="5"/>
        <v>113.4</v>
      </c>
      <c r="AN6" s="52">
        <f t="shared" si="5"/>
        <v>97.5</v>
      </c>
      <c r="AO6" s="52">
        <f t="shared" si="5"/>
        <v>97.7</v>
      </c>
      <c r="AP6" s="52">
        <f t="shared" si="5"/>
        <v>100.7</v>
      </c>
      <c r="AQ6" s="52">
        <f t="shared" si="5"/>
        <v>103.6</v>
      </c>
      <c r="AR6" s="52">
        <f t="shared" si="5"/>
        <v>101.9</v>
      </c>
      <c r="AS6" s="52" t="str">
        <f>IF(AS8="-","【-】","【"&amp;SUBSTITUTE(TEXT(AS8,"#,##0.0"),"-","△")&amp;"】")</f>
        <v>【103.5】</v>
      </c>
      <c r="AT6" s="52">
        <f>IF(AT8="-",NA(),AT8)</f>
        <v>78.5</v>
      </c>
      <c r="AU6" s="52">
        <f t="shared" ref="AU6:BC6" si="6">IF(AU8="-",NA(),AU8)</f>
        <v>84.6</v>
      </c>
      <c r="AV6" s="52">
        <f t="shared" si="6"/>
        <v>85.2</v>
      </c>
      <c r="AW6" s="52">
        <f t="shared" si="6"/>
        <v>81</v>
      </c>
      <c r="AX6" s="52">
        <f t="shared" si="6"/>
        <v>77.900000000000006</v>
      </c>
      <c r="AY6" s="52">
        <f t="shared" si="6"/>
        <v>77</v>
      </c>
      <c r="AZ6" s="52">
        <f t="shared" si="6"/>
        <v>77.099999999999994</v>
      </c>
      <c r="BA6" s="52">
        <f t="shared" si="6"/>
        <v>73.8</v>
      </c>
      <c r="BB6" s="52">
        <f t="shared" si="6"/>
        <v>75.5</v>
      </c>
      <c r="BC6" s="52">
        <f t="shared" si="6"/>
        <v>74.599999999999994</v>
      </c>
      <c r="BD6" s="52" t="str">
        <f>IF(BD8="-","【-】","【"&amp;SUBSTITUTE(TEXT(BD8,"#,##0.0"),"-","△")&amp;"】")</f>
        <v>【86.4】</v>
      </c>
      <c r="BE6" s="52">
        <f>IF(BE8="-",NA(),BE8)</f>
        <v>72.2</v>
      </c>
      <c r="BF6" s="52">
        <f t="shared" ref="BF6:BN6" si="7">IF(BF8="-",NA(),BF8)</f>
        <v>77.099999999999994</v>
      </c>
      <c r="BG6" s="52">
        <f t="shared" si="7"/>
        <v>74.900000000000006</v>
      </c>
      <c r="BH6" s="52">
        <f t="shared" si="7"/>
        <v>72.400000000000006</v>
      </c>
      <c r="BI6" s="52">
        <f t="shared" si="7"/>
        <v>69.3</v>
      </c>
      <c r="BJ6" s="52">
        <f t="shared" si="7"/>
        <v>73.2</v>
      </c>
      <c r="BK6" s="52">
        <f t="shared" si="7"/>
        <v>73.2</v>
      </c>
      <c r="BL6" s="52">
        <f t="shared" si="7"/>
        <v>69.900000000000006</v>
      </c>
      <c r="BM6" s="52">
        <f t="shared" si="7"/>
        <v>71.599999999999994</v>
      </c>
      <c r="BN6" s="52">
        <f t="shared" si="7"/>
        <v>70.8</v>
      </c>
      <c r="BO6" s="52" t="str">
        <f>IF(BO8="-","【-】","【"&amp;SUBSTITUTE(TEXT(BO8,"#,##0.0"),"-","△")&amp;"】")</f>
        <v>【83.7】</v>
      </c>
      <c r="BP6" s="52">
        <f>IF(BP8="-",NA(),BP8)</f>
        <v>45.7</v>
      </c>
      <c r="BQ6" s="52">
        <f t="shared" ref="BQ6:BY6" si="8">IF(BQ8="-",NA(),BQ8)</f>
        <v>43.1</v>
      </c>
      <c r="BR6" s="52">
        <f t="shared" si="8"/>
        <v>42.2</v>
      </c>
      <c r="BS6" s="52">
        <f t="shared" si="8"/>
        <v>40.5</v>
      </c>
      <c r="BT6" s="52">
        <f t="shared" si="8"/>
        <v>40.299999999999997</v>
      </c>
      <c r="BU6" s="52">
        <f t="shared" si="8"/>
        <v>66.900000000000006</v>
      </c>
      <c r="BV6" s="52">
        <f t="shared" si="8"/>
        <v>66.099999999999994</v>
      </c>
      <c r="BW6" s="52">
        <f t="shared" si="8"/>
        <v>62.3</v>
      </c>
      <c r="BX6" s="52">
        <f t="shared" si="8"/>
        <v>62.1</v>
      </c>
      <c r="BY6" s="52">
        <f t="shared" si="8"/>
        <v>60.2</v>
      </c>
      <c r="BZ6" s="52" t="str">
        <f>IF(BZ8="-","【-】","【"&amp;SUBSTITUTE(TEXT(BZ8,"#,##0.0"),"-","△")&amp;"】")</f>
        <v>【66.8】</v>
      </c>
      <c r="CA6" s="53">
        <f>IF(CA8="-",NA(),CA8)</f>
        <v>27879</v>
      </c>
      <c r="CB6" s="53">
        <f t="shared" ref="CB6:CJ6" si="9">IF(CB8="-",NA(),CB8)</f>
        <v>28089</v>
      </c>
      <c r="CC6" s="53">
        <f t="shared" si="9"/>
        <v>28465</v>
      </c>
      <c r="CD6" s="53">
        <f t="shared" si="9"/>
        <v>27219</v>
      </c>
      <c r="CE6" s="53">
        <f t="shared" si="9"/>
        <v>30831</v>
      </c>
      <c r="CF6" s="53">
        <f t="shared" si="9"/>
        <v>25711</v>
      </c>
      <c r="CG6" s="53">
        <f t="shared" si="9"/>
        <v>26415</v>
      </c>
      <c r="CH6" s="53">
        <f t="shared" si="9"/>
        <v>27227</v>
      </c>
      <c r="CI6" s="53">
        <f t="shared" si="9"/>
        <v>28176</v>
      </c>
      <c r="CJ6" s="53">
        <f t="shared" si="9"/>
        <v>29348</v>
      </c>
      <c r="CK6" s="52" t="str">
        <f>IF(CK8="-","【-】","【"&amp;SUBSTITUTE(TEXT(CK8,"#,##0"),"-","△")&amp;"】")</f>
        <v>【61,837】</v>
      </c>
      <c r="CL6" s="53">
        <f>IF(CL8="-",NA(),CL8)</f>
        <v>8271</v>
      </c>
      <c r="CM6" s="53">
        <f t="shared" ref="CM6:CU6" si="10">IF(CM8="-",NA(),CM8)</f>
        <v>8366</v>
      </c>
      <c r="CN6" s="53">
        <f t="shared" si="10"/>
        <v>9300</v>
      </c>
      <c r="CO6" s="53">
        <f t="shared" si="10"/>
        <v>10715</v>
      </c>
      <c r="CP6" s="53">
        <f t="shared" si="10"/>
        <v>10750</v>
      </c>
      <c r="CQ6" s="53">
        <f t="shared" si="10"/>
        <v>9060</v>
      </c>
      <c r="CR6" s="53">
        <f t="shared" si="10"/>
        <v>9135</v>
      </c>
      <c r="CS6" s="53">
        <f t="shared" si="10"/>
        <v>9509</v>
      </c>
      <c r="CT6" s="53">
        <f t="shared" si="10"/>
        <v>9548</v>
      </c>
      <c r="CU6" s="53">
        <f t="shared" si="10"/>
        <v>9992</v>
      </c>
      <c r="CV6" s="52" t="str">
        <f>IF(CV8="-","【-】","【"&amp;SUBSTITUTE(TEXT(CV8,"#,##0"),"-","△")&amp;"】")</f>
        <v>【17,600】</v>
      </c>
      <c r="CW6" s="52">
        <f>IF(CW8="-",NA(),CW8)</f>
        <v>83.1</v>
      </c>
      <c r="CX6" s="52">
        <f t="shared" ref="CX6:DF6" si="11">IF(CX8="-",NA(),CX8)</f>
        <v>73.7</v>
      </c>
      <c r="CY6" s="52">
        <f t="shared" si="11"/>
        <v>72.400000000000006</v>
      </c>
      <c r="CZ6" s="52">
        <f t="shared" si="11"/>
        <v>74.3</v>
      </c>
      <c r="DA6" s="52">
        <f t="shared" si="11"/>
        <v>75.900000000000006</v>
      </c>
      <c r="DB6" s="52">
        <f t="shared" si="11"/>
        <v>71.099999999999994</v>
      </c>
      <c r="DC6" s="52">
        <f t="shared" si="11"/>
        <v>72</v>
      </c>
      <c r="DD6" s="52">
        <f t="shared" si="11"/>
        <v>77.7</v>
      </c>
      <c r="DE6" s="52">
        <f t="shared" si="11"/>
        <v>75.7</v>
      </c>
      <c r="DF6" s="52">
        <f t="shared" si="11"/>
        <v>75.400000000000006</v>
      </c>
      <c r="DG6" s="52" t="str">
        <f>IF(DG8="-","【-】","【"&amp;SUBSTITUTE(TEXT(DG8,"#,##0.0"),"-","△")&amp;"】")</f>
        <v>【55.6】</v>
      </c>
      <c r="DH6" s="52">
        <f>IF(DH8="-",NA(),DH8)</f>
        <v>8.9</v>
      </c>
      <c r="DI6" s="52">
        <f t="shared" ref="DI6:DQ6" si="12">IF(DI8="-",NA(),DI8)</f>
        <v>8.1</v>
      </c>
      <c r="DJ6" s="52">
        <f t="shared" si="12"/>
        <v>8.1</v>
      </c>
      <c r="DK6" s="52">
        <f t="shared" si="12"/>
        <v>9.3000000000000007</v>
      </c>
      <c r="DL6" s="52">
        <f t="shared" si="12"/>
        <v>8.8000000000000007</v>
      </c>
      <c r="DM6" s="52">
        <f t="shared" si="12"/>
        <v>16.5</v>
      </c>
      <c r="DN6" s="52">
        <f t="shared" si="12"/>
        <v>16</v>
      </c>
      <c r="DO6" s="52">
        <f t="shared" si="12"/>
        <v>15.7</v>
      </c>
      <c r="DP6" s="52">
        <f t="shared" si="12"/>
        <v>14.6</v>
      </c>
      <c r="DQ6" s="52">
        <f t="shared" si="12"/>
        <v>15.1</v>
      </c>
      <c r="DR6" s="52" t="str">
        <f>IF(DR8="-","【-】","【"&amp;SUBSTITUTE(TEXT(DR8,"#,##0.0"),"-","△")&amp;"】")</f>
        <v>【25.1】</v>
      </c>
      <c r="DS6" s="52">
        <f>IF(DS8="-",NA(),DS8)</f>
        <v>86.6</v>
      </c>
      <c r="DT6" s="52">
        <f t="shared" ref="DT6:EB6" si="13">IF(DT8="-",NA(),DT8)</f>
        <v>67.2</v>
      </c>
      <c r="DU6" s="52">
        <f t="shared" si="13"/>
        <v>40.9</v>
      </c>
      <c r="DV6" s="52">
        <f t="shared" si="13"/>
        <v>21</v>
      </c>
      <c r="DW6" s="52">
        <f t="shared" si="13"/>
        <v>2.9</v>
      </c>
      <c r="DX6" s="52">
        <f t="shared" si="13"/>
        <v>117</v>
      </c>
      <c r="DY6" s="52">
        <f t="shared" si="13"/>
        <v>118.8</v>
      </c>
      <c r="DZ6" s="52">
        <f t="shared" si="13"/>
        <v>136</v>
      </c>
      <c r="EA6" s="52">
        <f t="shared" si="13"/>
        <v>131.30000000000001</v>
      </c>
      <c r="EB6" s="52">
        <f t="shared" si="13"/>
        <v>133.6</v>
      </c>
      <c r="EC6" s="52" t="str">
        <f>IF(EC8="-","【-】","【"&amp;SUBSTITUTE(TEXT(EC8,"#,##0.0"),"-","△")&amp;"】")</f>
        <v>【63.0】</v>
      </c>
      <c r="ED6" s="52">
        <f>IF(ED8="-",NA(),ED8)</f>
        <v>74.2</v>
      </c>
      <c r="EE6" s="52">
        <f t="shared" ref="EE6:EM6" si="14">IF(EE8="-",NA(),EE8)</f>
        <v>74.099999999999994</v>
      </c>
      <c r="EF6" s="52">
        <f t="shared" si="14"/>
        <v>75.2</v>
      </c>
      <c r="EG6" s="52">
        <f t="shared" si="14"/>
        <v>76.400000000000006</v>
      </c>
      <c r="EH6" s="52">
        <f t="shared" si="14"/>
        <v>73.400000000000006</v>
      </c>
      <c r="EI6" s="52">
        <f t="shared" si="14"/>
        <v>56.1</v>
      </c>
      <c r="EJ6" s="52">
        <f t="shared" si="14"/>
        <v>56.4</v>
      </c>
      <c r="EK6" s="52">
        <f t="shared" si="14"/>
        <v>56.9</v>
      </c>
      <c r="EL6" s="52">
        <f t="shared" si="14"/>
        <v>58.3</v>
      </c>
      <c r="EM6" s="52">
        <f t="shared" si="14"/>
        <v>59.2</v>
      </c>
      <c r="EN6" s="52" t="str">
        <f>IF(EN8="-","【-】","【"&amp;SUBSTITUTE(TEXT(EN8,"#,##0.0"),"-","△")&amp;"】")</f>
        <v>【56.4】</v>
      </c>
      <c r="EO6" s="52">
        <f>IF(EO8="-",NA(),EO8)</f>
        <v>75</v>
      </c>
      <c r="EP6" s="52">
        <f t="shared" ref="EP6:EX6" si="15">IF(EP8="-",NA(),EP8)</f>
        <v>71.3</v>
      </c>
      <c r="EQ6" s="52">
        <f t="shared" si="15"/>
        <v>73.7</v>
      </c>
      <c r="ER6" s="52">
        <f t="shared" si="15"/>
        <v>77.8</v>
      </c>
      <c r="ES6" s="52">
        <f t="shared" si="15"/>
        <v>55.7</v>
      </c>
      <c r="ET6" s="52">
        <f t="shared" si="15"/>
        <v>73.2</v>
      </c>
      <c r="EU6" s="52">
        <f t="shared" si="15"/>
        <v>73.400000000000006</v>
      </c>
      <c r="EV6" s="52">
        <f t="shared" si="15"/>
        <v>72.5</v>
      </c>
      <c r="EW6" s="52">
        <f t="shared" si="15"/>
        <v>72.3</v>
      </c>
      <c r="EX6" s="52">
        <f t="shared" si="15"/>
        <v>72</v>
      </c>
      <c r="EY6" s="52" t="str">
        <f>IF(EY8="-","【-】","【"&amp;SUBSTITUTE(TEXT(EY8,"#,##0.0"),"-","△")&amp;"】")</f>
        <v>【70.7】</v>
      </c>
      <c r="EZ6" s="53">
        <f>IF(EZ8="-",NA(),EZ8)</f>
        <v>30845709</v>
      </c>
      <c r="FA6" s="53">
        <f t="shared" ref="FA6:FI6" si="16">IF(FA8="-",NA(),FA8)</f>
        <v>31156535</v>
      </c>
      <c r="FB6" s="53">
        <f t="shared" si="16"/>
        <v>31245256</v>
      </c>
      <c r="FC6" s="53">
        <f t="shared" si="16"/>
        <v>33039378</v>
      </c>
      <c r="FD6" s="53">
        <f t="shared" si="16"/>
        <v>34298232</v>
      </c>
      <c r="FE6" s="53">
        <f t="shared" si="16"/>
        <v>38744035</v>
      </c>
      <c r="FF6" s="53">
        <f t="shared" si="16"/>
        <v>40117620</v>
      </c>
      <c r="FG6" s="53">
        <f t="shared" si="16"/>
        <v>42330999</v>
      </c>
      <c r="FH6" s="53">
        <f t="shared" si="16"/>
        <v>43068047</v>
      </c>
      <c r="FI6" s="53">
        <f t="shared" si="16"/>
        <v>44341948</v>
      </c>
      <c r="FJ6" s="53" t="str">
        <f>IF(FJ8="-","【-】","【"&amp;SUBSTITUTE(TEXT(FJ8,"#,##0"),"-","△")&amp;"】")</f>
        <v>【49,963,977】</v>
      </c>
    </row>
    <row r="7" spans="1:166" s="54" customFormat="1" x14ac:dyDescent="0.2">
      <c r="A7" s="35" t="s">
        <v>166</v>
      </c>
      <c r="B7" s="50">
        <f t="shared" ref="B7:AH7" si="17">B8</f>
        <v>2022</v>
      </c>
      <c r="C7" s="50">
        <f t="shared" si="17"/>
        <v>240001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3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自治体職員</v>
      </c>
      <c r="P7" s="50" t="str">
        <f>P8</f>
        <v>直営</v>
      </c>
      <c r="Q7" s="51">
        <f t="shared" si="17"/>
        <v>8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へ</v>
      </c>
      <c r="U7" s="51">
        <f>U8</f>
        <v>1772427</v>
      </c>
      <c r="V7" s="51">
        <f>V8</f>
        <v>6295</v>
      </c>
      <c r="W7" s="50" t="str">
        <f>W8</f>
        <v>第１種該当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46</v>
      </c>
      <c r="AA7" s="51">
        <f t="shared" si="17"/>
        <v>36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82</v>
      </c>
      <c r="AF7" s="51">
        <f t="shared" si="17"/>
        <v>46</v>
      </c>
      <c r="AG7" s="51" t="str">
        <f t="shared" si="17"/>
        <v>-</v>
      </c>
      <c r="AH7" s="51">
        <f t="shared" si="17"/>
        <v>46</v>
      </c>
      <c r="AI7" s="52">
        <f>AI8</f>
        <v>108.6</v>
      </c>
      <c r="AJ7" s="52">
        <f t="shared" ref="AJ7:AR7" si="18">AJ8</f>
        <v>117.2</v>
      </c>
      <c r="AK7" s="52">
        <f t="shared" si="18"/>
        <v>119.5</v>
      </c>
      <c r="AL7" s="52">
        <f t="shared" si="18"/>
        <v>117</v>
      </c>
      <c r="AM7" s="52">
        <f t="shared" si="18"/>
        <v>113.4</v>
      </c>
      <c r="AN7" s="52">
        <f t="shared" si="18"/>
        <v>97.5</v>
      </c>
      <c r="AO7" s="52">
        <f t="shared" si="18"/>
        <v>97.7</v>
      </c>
      <c r="AP7" s="52">
        <f t="shared" si="18"/>
        <v>100.7</v>
      </c>
      <c r="AQ7" s="52">
        <f t="shared" si="18"/>
        <v>103.6</v>
      </c>
      <c r="AR7" s="52">
        <f t="shared" si="18"/>
        <v>101.9</v>
      </c>
      <c r="AS7" s="52"/>
      <c r="AT7" s="52">
        <f>AT8</f>
        <v>78.5</v>
      </c>
      <c r="AU7" s="52">
        <f t="shared" ref="AU7:BC7" si="19">AU8</f>
        <v>84.6</v>
      </c>
      <c r="AV7" s="52">
        <f t="shared" si="19"/>
        <v>85.2</v>
      </c>
      <c r="AW7" s="52">
        <f t="shared" si="19"/>
        <v>81</v>
      </c>
      <c r="AX7" s="52">
        <f t="shared" si="19"/>
        <v>77.900000000000006</v>
      </c>
      <c r="AY7" s="52">
        <f t="shared" si="19"/>
        <v>77</v>
      </c>
      <c r="AZ7" s="52">
        <f t="shared" si="19"/>
        <v>77.099999999999994</v>
      </c>
      <c r="BA7" s="52">
        <f t="shared" si="19"/>
        <v>73.8</v>
      </c>
      <c r="BB7" s="52">
        <f t="shared" si="19"/>
        <v>75.5</v>
      </c>
      <c r="BC7" s="52">
        <f t="shared" si="19"/>
        <v>74.599999999999994</v>
      </c>
      <c r="BD7" s="52"/>
      <c r="BE7" s="52">
        <f>BE8</f>
        <v>72.2</v>
      </c>
      <c r="BF7" s="52">
        <f t="shared" ref="BF7:BN7" si="20">BF8</f>
        <v>77.099999999999994</v>
      </c>
      <c r="BG7" s="52">
        <f t="shared" si="20"/>
        <v>74.900000000000006</v>
      </c>
      <c r="BH7" s="52">
        <f t="shared" si="20"/>
        <v>72.400000000000006</v>
      </c>
      <c r="BI7" s="52">
        <f t="shared" si="20"/>
        <v>69.3</v>
      </c>
      <c r="BJ7" s="52">
        <f t="shared" si="20"/>
        <v>73.2</v>
      </c>
      <c r="BK7" s="52">
        <f t="shared" si="20"/>
        <v>73.2</v>
      </c>
      <c r="BL7" s="52">
        <f t="shared" si="20"/>
        <v>69.900000000000006</v>
      </c>
      <c r="BM7" s="52">
        <f t="shared" si="20"/>
        <v>71.599999999999994</v>
      </c>
      <c r="BN7" s="52">
        <f t="shared" si="20"/>
        <v>70.8</v>
      </c>
      <c r="BO7" s="52"/>
      <c r="BP7" s="52">
        <f>BP8</f>
        <v>45.7</v>
      </c>
      <c r="BQ7" s="52">
        <f t="shared" ref="BQ7:BY7" si="21">BQ8</f>
        <v>43.1</v>
      </c>
      <c r="BR7" s="52">
        <f t="shared" si="21"/>
        <v>42.2</v>
      </c>
      <c r="BS7" s="52">
        <f t="shared" si="21"/>
        <v>40.5</v>
      </c>
      <c r="BT7" s="52">
        <f t="shared" si="21"/>
        <v>40.299999999999997</v>
      </c>
      <c r="BU7" s="52">
        <f t="shared" si="21"/>
        <v>66.900000000000006</v>
      </c>
      <c r="BV7" s="52">
        <f t="shared" si="21"/>
        <v>66.099999999999994</v>
      </c>
      <c r="BW7" s="52">
        <f t="shared" si="21"/>
        <v>62.3</v>
      </c>
      <c r="BX7" s="52">
        <f t="shared" si="21"/>
        <v>62.1</v>
      </c>
      <c r="BY7" s="52">
        <f t="shared" si="21"/>
        <v>60.2</v>
      </c>
      <c r="BZ7" s="52"/>
      <c r="CA7" s="53">
        <f>CA8</f>
        <v>27879</v>
      </c>
      <c r="CB7" s="53">
        <f t="shared" ref="CB7:CJ7" si="22">CB8</f>
        <v>28089</v>
      </c>
      <c r="CC7" s="53">
        <f t="shared" si="22"/>
        <v>28465</v>
      </c>
      <c r="CD7" s="53">
        <f t="shared" si="22"/>
        <v>27219</v>
      </c>
      <c r="CE7" s="53">
        <f t="shared" si="22"/>
        <v>30831</v>
      </c>
      <c r="CF7" s="53">
        <f t="shared" si="22"/>
        <v>25711</v>
      </c>
      <c r="CG7" s="53">
        <f t="shared" si="22"/>
        <v>26415</v>
      </c>
      <c r="CH7" s="53">
        <f t="shared" si="22"/>
        <v>27227</v>
      </c>
      <c r="CI7" s="53">
        <f t="shared" si="22"/>
        <v>28176</v>
      </c>
      <c r="CJ7" s="53">
        <f t="shared" si="22"/>
        <v>29348</v>
      </c>
      <c r="CK7" s="52"/>
      <c r="CL7" s="53">
        <f>CL8</f>
        <v>8271</v>
      </c>
      <c r="CM7" s="53">
        <f t="shared" ref="CM7:CU7" si="23">CM8</f>
        <v>8366</v>
      </c>
      <c r="CN7" s="53">
        <f t="shared" si="23"/>
        <v>9300</v>
      </c>
      <c r="CO7" s="53">
        <f t="shared" si="23"/>
        <v>10715</v>
      </c>
      <c r="CP7" s="53">
        <f t="shared" si="23"/>
        <v>10750</v>
      </c>
      <c r="CQ7" s="53">
        <f t="shared" si="23"/>
        <v>9060</v>
      </c>
      <c r="CR7" s="53">
        <f t="shared" si="23"/>
        <v>9135</v>
      </c>
      <c r="CS7" s="53">
        <f t="shared" si="23"/>
        <v>9509</v>
      </c>
      <c r="CT7" s="53">
        <f t="shared" si="23"/>
        <v>9548</v>
      </c>
      <c r="CU7" s="53">
        <f t="shared" si="23"/>
        <v>9992</v>
      </c>
      <c r="CV7" s="52"/>
      <c r="CW7" s="52">
        <f>CW8</f>
        <v>83.1</v>
      </c>
      <c r="CX7" s="52">
        <f t="shared" ref="CX7:DF7" si="24">CX8</f>
        <v>73.7</v>
      </c>
      <c r="CY7" s="52">
        <f t="shared" si="24"/>
        <v>72.400000000000006</v>
      </c>
      <c r="CZ7" s="52">
        <f t="shared" si="24"/>
        <v>74.3</v>
      </c>
      <c r="DA7" s="52">
        <f t="shared" si="24"/>
        <v>75.900000000000006</v>
      </c>
      <c r="DB7" s="52">
        <f t="shared" si="24"/>
        <v>71.099999999999994</v>
      </c>
      <c r="DC7" s="52">
        <f t="shared" si="24"/>
        <v>72</v>
      </c>
      <c r="DD7" s="52">
        <f t="shared" si="24"/>
        <v>77.7</v>
      </c>
      <c r="DE7" s="52">
        <f t="shared" si="24"/>
        <v>75.7</v>
      </c>
      <c r="DF7" s="52">
        <f t="shared" si="24"/>
        <v>75.400000000000006</v>
      </c>
      <c r="DG7" s="52"/>
      <c r="DH7" s="52">
        <f>DH8</f>
        <v>8.9</v>
      </c>
      <c r="DI7" s="52">
        <f t="shared" ref="DI7:DQ7" si="25">DI8</f>
        <v>8.1</v>
      </c>
      <c r="DJ7" s="52">
        <f t="shared" si="25"/>
        <v>8.1</v>
      </c>
      <c r="DK7" s="52">
        <f t="shared" si="25"/>
        <v>9.3000000000000007</v>
      </c>
      <c r="DL7" s="52">
        <f t="shared" si="25"/>
        <v>8.8000000000000007</v>
      </c>
      <c r="DM7" s="52">
        <f t="shared" si="25"/>
        <v>16.5</v>
      </c>
      <c r="DN7" s="52">
        <f t="shared" si="25"/>
        <v>16</v>
      </c>
      <c r="DO7" s="52">
        <f t="shared" si="25"/>
        <v>15.7</v>
      </c>
      <c r="DP7" s="52">
        <f t="shared" si="25"/>
        <v>14.6</v>
      </c>
      <c r="DQ7" s="52">
        <f t="shared" si="25"/>
        <v>15.1</v>
      </c>
      <c r="DR7" s="52"/>
      <c r="DS7" s="52">
        <f>DS8</f>
        <v>86.6</v>
      </c>
      <c r="DT7" s="52">
        <f t="shared" ref="DT7:EB7" si="26">DT8</f>
        <v>67.2</v>
      </c>
      <c r="DU7" s="52">
        <f t="shared" si="26"/>
        <v>40.9</v>
      </c>
      <c r="DV7" s="52">
        <f t="shared" si="26"/>
        <v>21</v>
      </c>
      <c r="DW7" s="52">
        <f t="shared" si="26"/>
        <v>2.9</v>
      </c>
      <c r="DX7" s="52">
        <f t="shared" si="26"/>
        <v>117</v>
      </c>
      <c r="DY7" s="52">
        <f t="shared" si="26"/>
        <v>118.8</v>
      </c>
      <c r="DZ7" s="52">
        <f t="shared" si="26"/>
        <v>136</v>
      </c>
      <c r="EA7" s="52">
        <f t="shared" si="26"/>
        <v>131.30000000000001</v>
      </c>
      <c r="EB7" s="52">
        <f t="shared" si="26"/>
        <v>133.6</v>
      </c>
      <c r="EC7" s="52"/>
      <c r="ED7" s="52">
        <f>ED8</f>
        <v>74.2</v>
      </c>
      <c r="EE7" s="52">
        <f t="shared" ref="EE7:EM7" si="27">EE8</f>
        <v>74.099999999999994</v>
      </c>
      <c r="EF7" s="52">
        <f t="shared" si="27"/>
        <v>75.2</v>
      </c>
      <c r="EG7" s="52">
        <f t="shared" si="27"/>
        <v>76.400000000000006</v>
      </c>
      <c r="EH7" s="52">
        <f t="shared" si="27"/>
        <v>73.400000000000006</v>
      </c>
      <c r="EI7" s="52">
        <f t="shared" si="27"/>
        <v>56.1</v>
      </c>
      <c r="EJ7" s="52">
        <f t="shared" si="27"/>
        <v>56.4</v>
      </c>
      <c r="EK7" s="52">
        <f t="shared" si="27"/>
        <v>56.9</v>
      </c>
      <c r="EL7" s="52">
        <f t="shared" si="27"/>
        <v>58.3</v>
      </c>
      <c r="EM7" s="52">
        <f t="shared" si="27"/>
        <v>59.2</v>
      </c>
      <c r="EN7" s="52"/>
      <c r="EO7" s="52">
        <f>EO8</f>
        <v>75</v>
      </c>
      <c r="EP7" s="52">
        <f t="shared" ref="EP7:EX7" si="28">EP8</f>
        <v>71.3</v>
      </c>
      <c r="EQ7" s="52">
        <f t="shared" si="28"/>
        <v>73.7</v>
      </c>
      <c r="ER7" s="52">
        <f t="shared" si="28"/>
        <v>77.8</v>
      </c>
      <c r="ES7" s="52">
        <f t="shared" si="28"/>
        <v>55.7</v>
      </c>
      <c r="ET7" s="52">
        <f t="shared" si="28"/>
        <v>73.2</v>
      </c>
      <c r="EU7" s="52">
        <f t="shared" si="28"/>
        <v>73.400000000000006</v>
      </c>
      <c r="EV7" s="52">
        <f t="shared" si="28"/>
        <v>72.5</v>
      </c>
      <c r="EW7" s="52">
        <f t="shared" si="28"/>
        <v>72.3</v>
      </c>
      <c r="EX7" s="52">
        <f t="shared" si="28"/>
        <v>72</v>
      </c>
      <c r="EY7" s="52"/>
      <c r="EZ7" s="53">
        <f>EZ8</f>
        <v>30845709</v>
      </c>
      <c r="FA7" s="53">
        <f t="shared" ref="FA7:FI7" si="29">FA8</f>
        <v>31156535</v>
      </c>
      <c r="FB7" s="53">
        <f t="shared" si="29"/>
        <v>31245256</v>
      </c>
      <c r="FC7" s="53">
        <f t="shared" si="29"/>
        <v>33039378</v>
      </c>
      <c r="FD7" s="53">
        <f t="shared" si="29"/>
        <v>34298232</v>
      </c>
      <c r="FE7" s="53">
        <f t="shared" si="29"/>
        <v>38744035</v>
      </c>
      <c r="FF7" s="53">
        <f t="shared" si="29"/>
        <v>40117620</v>
      </c>
      <c r="FG7" s="53">
        <f t="shared" si="29"/>
        <v>42330999</v>
      </c>
      <c r="FH7" s="53">
        <f t="shared" si="29"/>
        <v>43068047</v>
      </c>
      <c r="FI7" s="53">
        <f t="shared" si="29"/>
        <v>44341948</v>
      </c>
      <c r="FJ7" s="53"/>
    </row>
    <row r="8" spans="1:166" s="54" customFormat="1" x14ac:dyDescent="0.2">
      <c r="A8" s="35"/>
      <c r="B8" s="55">
        <v>2022</v>
      </c>
      <c r="C8" s="55">
        <v>240001</v>
      </c>
      <c r="D8" s="55">
        <v>46</v>
      </c>
      <c r="E8" s="55">
        <v>6</v>
      </c>
      <c r="F8" s="55">
        <v>0</v>
      </c>
      <c r="G8" s="55">
        <v>3</v>
      </c>
      <c r="H8" s="55" t="s">
        <v>167</v>
      </c>
      <c r="I8" s="55" t="s">
        <v>167</v>
      </c>
      <c r="J8" s="55" t="s">
        <v>168</v>
      </c>
      <c r="K8" s="55" t="s">
        <v>169</v>
      </c>
      <c r="L8" s="55" t="s">
        <v>170</v>
      </c>
      <c r="M8" s="55" t="s">
        <v>171</v>
      </c>
      <c r="N8" s="55" t="s">
        <v>172</v>
      </c>
      <c r="O8" s="55" t="s">
        <v>173</v>
      </c>
      <c r="P8" s="55" t="s">
        <v>174</v>
      </c>
      <c r="Q8" s="56">
        <v>8</v>
      </c>
      <c r="R8" s="55" t="s">
        <v>40</v>
      </c>
      <c r="S8" s="55" t="s">
        <v>175</v>
      </c>
      <c r="T8" s="55" t="s">
        <v>176</v>
      </c>
      <c r="U8" s="56">
        <v>1772427</v>
      </c>
      <c r="V8" s="56">
        <v>6295</v>
      </c>
      <c r="W8" s="55" t="s">
        <v>177</v>
      </c>
      <c r="X8" s="55" t="s">
        <v>40</v>
      </c>
      <c r="Y8" s="57" t="s">
        <v>178</v>
      </c>
      <c r="Z8" s="56">
        <v>46</v>
      </c>
      <c r="AA8" s="56">
        <v>36</v>
      </c>
      <c r="AB8" s="56" t="s">
        <v>40</v>
      </c>
      <c r="AC8" s="56" t="s">
        <v>40</v>
      </c>
      <c r="AD8" s="56" t="s">
        <v>40</v>
      </c>
      <c r="AE8" s="56">
        <v>82</v>
      </c>
      <c r="AF8" s="56">
        <v>46</v>
      </c>
      <c r="AG8" s="56" t="s">
        <v>40</v>
      </c>
      <c r="AH8" s="56">
        <v>46</v>
      </c>
      <c r="AI8" s="58">
        <v>108.6</v>
      </c>
      <c r="AJ8" s="58">
        <v>117.2</v>
      </c>
      <c r="AK8" s="58">
        <v>119.5</v>
      </c>
      <c r="AL8" s="58">
        <v>117</v>
      </c>
      <c r="AM8" s="58">
        <v>113.4</v>
      </c>
      <c r="AN8" s="58">
        <v>97.5</v>
      </c>
      <c r="AO8" s="58">
        <v>97.7</v>
      </c>
      <c r="AP8" s="58">
        <v>100.7</v>
      </c>
      <c r="AQ8" s="58">
        <v>103.6</v>
      </c>
      <c r="AR8" s="58">
        <v>101.9</v>
      </c>
      <c r="AS8" s="58">
        <v>103.5</v>
      </c>
      <c r="AT8" s="58">
        <v>78.5</v>
      </c>
      <c r="AU8" s="58">
        <v>84.6</v>
      </c>
      <c r="AV8" s="58">
        <v>85.2</v>
      </c>
      <c r="AW8" s="58">
        <v>81</v>
      </c>
      <c r="AX8" s="58">
        <v>77.900000000000006</v>
      </c>
      <c r="AY8" s="58">
        <v>77</v>
      </c>
      <c r="AZ8" s="58">
        <v>77.099999999999994</v>
      </c>
      <c r="BA8" s="58">
        <v>73.8</v>
      </c>
      <c r="BB8" s="58">
        <v>75.5</v>
      </c>
      <c r="BC8" s="58">
        <v>74.599999999999994</v>
      </c>
      <c r="BD8" s="58">
        <v>86.4</v>
      </c>
      <c r="BE8" s="59">
        <v>72.2</v>
      </c>
      <c r="BF8" s="59">
        <v>77.099999999999994</v>
      </c>
      <c r="BG8" s="59">
        <v>74.900000000000006</v>
      </c>
      <c r="BH8" s="59">
        <v>72.400000000000006</v>
      </c>
      <c r="BI8" s="59">
        <v>69.3</v>
      </c>
      <c r="BJ8" s="59">
        <v>73.2</v>
      </c>
      <c r="BK8" s="59">
        <v>73.2</v>
      </c>
      <c r="BL8" s="59">
        <v>69.900000000000006</v>
      </c>
      <c r="BM8" s="59">
        <v>71.599999999999994</v>
      </c>
      <c r="BN8" s="59">
        <v>70.8</v>
      </c>
      <c r="BO8" s="59">
        <v>83.7</v>
      </c>
      <c r="BP8" s="58">
        <v>45.7</v>
      </c>
      <c r="BQ8" s="58">
        <v>43.1</v>
      </c>
      <c r="BR8" s="58">
        <v>42.2</v>
      </c>
      <c r="BS8" s="58">
        <v>40.5</v>
      </c>
      <c r="BT8" s="58">
        <v>40.299999999999997</v>
      </c>
      <c r="BU8" s="58">
        <v>66.900000000000006</v>
      </c>
      <c r="BV8" s="58">
        <v>66.099999999999994</v>
      </c>
      <c r="BW8" s="58">
        <v>62.3</v>
      </c>
      <c r="BX8" s="58">
        <v>62.1</v>
      </c>
      <c r="BY8" s="58">
        <v>60.2</v>
      </c>
      <c r="BZ8" s="58">
        <v>66.8</v>
      </c>
      <c r="CA8" s="59">
        <v>27879</v>
      </c>
      <c r="CB8" s="59">
        <v>28089</v>
      </c>
      <c r="CC8" s="59">
        <v>28465</v>
      </c>
      <c r="CD8" s="59">
        <v>27219</v>
      </c>
      <c r="CE8" s="59">
        <v>30831</v>
      </c>
      <c r="CF8" s="59">
        <v>25711</v>
      </c>
      <c r="CG8" s="59">
        <v>26415</v>
      </c>
      <c r="CH8" s="59">
        <v>27227</v>
      </c>
      <c r="CI8" s="59">
        <v>28176</v>
      </c>
      <c r="CJ8" s="59">
        <v>29348</v>
      </c>
      <c r="CK8" s="58">
        <v>61837</v>
      </c>
      <c r="CL8" s="59">
        <v>8271</v>
      </c>
      <c r="CM8" s="59">
        <v>8366</v>
      </c>
      <c r="CN8" s="59">
        <v>9300</v>
      </c>
      <c r="CO8" s="59">
        <v>10715</v>
      </c>
      <c r="CP8" s="59">
        <v>10750</v>
      </c>
      <c r="CQ8" s="59">
        <v>9060</v>
      </c>
      <c r="CR8" s="59">
        <v>9135</v>
      </c>
      <c r="CS8" s="59">
        <v>9509</v>
      </c>
      <c r="CT8" s="59">
        <v>9548</v>
      </c>
      <c r="CU8" s="59">
        <v>9992</v>
      </c>
      <c r="CV8" s="58">
        <v>17600</v>
      </c>
      <c r="CW8" s="59">
        <v>83.1</v>
      </c>
      <c r="CX8" s="59">
        <v>73.7</v>
      </c>
      <c r="CY8" s="59">
        <v>72.400000000000006</v>
      </c>
      <c r="CZ8" s="59">
        <v>74.3</v>
      </c>
      <c r="DA8" s="59">
        <v>75.900000000000006</v>
      </c>
      <c r="DB8" s="59">
        <v>71.099999999999994</v>
      </c>
      <c r="DC8" s="59">
        <v>72</v>
      </c>
      <c r="DD8" s="59">
        <v>77.7</v>
      </c>
      <c r="DE8" s="59">
        <v>75.7</v>
      </c>
      <c r="DF8" s="59">
        <v>75.400000000000006</v>
      </c>
      <c r="DG8" s="59">
        <v>55.6</v>
      </c>
      <c r="DH8" s="59">
        <v>8.9</v>
      </c>
      <c r="DI8" s="59">
        <v>8.1</v>
      </c>
      <c r="DJ8" s="59">
        <v>8.1</v>
      </c>
      <c r="DK8" s="59">
        <v>9.3000000000000007</v>
      </c>
      <c r="DL8" s="59">
        <v>8.8000000000000007</v>
      </c>
      <c r="DM8" s="59">
        <v>16.5</v>
      </c>
      <c r="DN8" s="59">
        <v>16</v>
      </c>
      <c r="DO8" s="59">
        <v>15.7</v>
      </c>
      <c r="DP8" s="59">
        <v>14.6</v>
      </c>
      <c r="DQ8" s="59">
        <v>15.1</v>
      </c>
      <c r="DR8" s="59">
        <v>25.1</v>
      </c>
      <c r="DS8" s="59">
        <v>86.6</v>
      </c>
      <c r="DT8" s="59">
        <v>67.2</v>
      </c>
      <c r="DU8" s="59">
        <v>40.9</v>
      </c>
      <c r="DV8" s="59">
        <v>21</v>
      </c>
      <c r="DW8" s="59">
        <v>2.9</v>
      </c>
      <c r="DX8" s="59">
        <v>117</v>
      </c>
      <c r="DY8" s="59">
        <v>118.8</v>
      </c>
      <c r="DZ8" s="59">
        <v>136</v>
      </c>
      <c r="EA8" s="59">
        <v>131.30000000000001</v>
      </c>
      <c r="EB8" s="59">
        <v>133.6</v>
      </c>
      <c r="EC8" s="59">
        <v>63</v>
      </c>
      <c r="ED8" s="58">
        <v>74.2</v>
      </c>
      <c r="EE8" s="58">
        <v>74.099999999999994</v>
      </c>
      <c r="EF8" s="58">
        <v>75.2</v>
      </c>
      <c r="EG8" s="58">
        <v>76.400000000000006</v>
      </c>
      <c r="EH8" s="58">
        <v>73.400000000000006</v>
      </c>
      <c r="EI8" s="58">
        <v>56.1</v>
      </c>
      <c r="EJ8" s="58">
        <v>56.4</v>
      </c>
      <c r="EK8" s="58">
        <v>56.9</v>
      </c>
      <c r="EL8" s="58">
        <v>58.3</v>
      </c>
      <c r="EM8" s="58">
        <v>59.2</v>
      </c>
      <c r="EN8" s="58">
        <v>56.4</v>
      </c>
      <c r="EO8" s="58">
        <v>75</v>
      </c>
      <c r="EP8" s="58">
        <v>71.3</v>
      </c>
      <c r="EQ8" s="58">
        <v>73.7</v>
      </c>
      <c r="ER8" s="58">
        <v>77.8</v>
      </c>
      <c r="ES8" s="58">
        <v>55.7</v>
      </c>
      <c r="ET8" s="58">
        <v>73.2</v>
      </c>
      <c r="EU8" s="58">
        <v>73.400000000000006</v>
      </c>
      <c r="EV8" s="58">
        <v>72.5</v>
      </c>
      <c r="EW8" s="58">
        <v>72.3</v>
      </c>
      <c r="EX8" s="58">
        <v>72</v>
      </c>
      <c r="EY8" s="58">
        <v>70.7</v>
      </c>
      <c r="EZ8" s="59">
        <v>30845709</v>
      </c>
      <c r="FA8" s="59">
        <v>31156535</v>
      </c>
      <c r="FB8" s="59">
        <v>31245256</v>
      </c>
      <c r="FC8" s="59">
        <v>33039378</v>
      </c>
      <c r="FD8" s="59">
        <v>34298232</v>
      </c>
      <c r="FE8" s="59">
        <v>38744035</v>
      </c>
      <c r="FF8" s="59">
        <v>40117620</v>
      </c>
      <c r="FG8" s="59">
        <v>42330999</v>
      </c>
      <c r="FH8" s="59">
        <v>43068047</v>
      </c>
      <c r="FI8" s="59">
        <v>44341948</v>
      </c>
      <c r="FJ8" s="59">
        <v>49963977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179</v>
      </c>
      <c r="C10" s="62" t="s">
        <v>180</v>
      </c>
      <c r="D10" s="62" t="s">
        <v>181</v>
      </c>
      <c r="E10" s="62" t="s">
        <v>182</v>
      </c>
      <c r="F10" s="62" t="s">
        <v>183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2023-12-20T05:08:40Z</dcterms:created>
  <dcterms:modified xsi:type="dcterms:W3CDTF">2024-02-01T05:07:46Z</dcterms:modified>
  <cp:category/>
</cp:coreProperties>
</file>