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E00$\財政課共有\412公営企業\R05公営企業\03_照会回答\060202〆公営企業に係る経営比較分析表（令和４年度決算）の分析等について\02　各事業回答\下水道課\"/>
    </mc:Choice>
  </mc:AlternateContent>
  <xr:revisionPtr revIDLastSave="0" documentId="8_{6118C9B8-DF16-42E1-B0CC-8F2B7CC5AA76}" xr6:coauthVersionLast="47" xr6:coauthVersionMax="47" xr10:uidLastSave="{00000000-0000-0000-0000-000000000000}"/>
  <workbookProtection workbookAlgorithmName="SHA-512" workbookHashValue="SvJlYVZEuN/Sl/OXjsvo5FYQEXz5ySCmGUgw8mJeTSh+f5fRH+OjZ5M+54uIAf97LK6qiMkFDXsWpNJnVhbQyA==" workbookSaltValue="w71UEuSrINpLNQ8jaSC8gw=="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S6" i="5"/>
  <c r="AL8" i="4" s="1"/>
  <c r="R6" i="5"/>
  <c r="AD10" i="4" s="1"/>
  <c r="Q6" i="5"/>
  <c r="P6" i="5"/>
  <c r="P10" i="4" s="1"/>
  <c r="O6" i="5"/>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AT10" i="4"/>
  <c r="W10" i="4"/>
  <c r="I10" i="4"/>
  <c r="B10" i="4"/>
  <c r="BB8" i="4"/>
  <c r="AT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<sst xmlns="http://schemas.openxmlformats.org/spreadsheetml/2006/main" count="253" uniqueCount="117">
  <si>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</si>
  <si>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</si>
  <si>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</si>
  <si>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</si>
  <si>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</si>
  <si>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</si>
  <si>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</si>
  <si>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</si>
  <si>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</si>
  <si>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</si>
  <si>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</si>
  <si>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</si>
  <si>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</si>
  <si>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</si>
  <si>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</si>
  <si>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</si>
  <si>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</si>
  <si>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</si>
  <si>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</si>
  <si>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</si>
  <si>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</si>
  <si>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</si>
  <si>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</si>
  <si>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</si>
  <si>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</si>
  <si>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</si>
  <si>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</si>
  <si>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</si>
  <si>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</si>
  <si>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</si>
  <si>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</si>
  <si>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</si>
  <si>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</si>
  <si>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</si>
  <si>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</si>
  <si>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</si>
  <si>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</si>
  <si>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</si>
  <si>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</si>
  <si>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</si>
  <si>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</si>
  <si>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</si>
  <si>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</si>
  <si>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</si>
  <si>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</si>
  <si>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</si>
  <si>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</si>
  <si>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</si>
  <si>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</si>
  <si>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</si>
  <si>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</si>
  <si>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</si>
  <si>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</si>
  <si>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</si>
  <si>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</si>
  <si>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</si>
  <si>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</si>
  <si>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</si>
  <si>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</si>
  <si>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</si>
  <si>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</si>
  <si>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</si>
  <si>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</si>
  <si>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</si>
  <si>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</si>
  <si>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</si>
  <si>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</si>
  <si>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</si>
  <si>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</si>
  <si>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</si>
  <si>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</si>
  <si>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</si>
  <si>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</si>
  <si>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</si>
  <si>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</si>
  <si>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</si>
  <si>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</si>
  <si>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</si>
  <si>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</si>
  <si>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</si>
  <si>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</si>
  <si>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</si>
  <si>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</si>
  <si>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</si>
  <si>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</si>
  <si>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</si>
  <si>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</si>
  <si>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</si>
  <si>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</si>
  <si>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</si>
  <si>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</si>
  <si>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</si>
  <si>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</si>
  <si>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</si>
  <si>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</si>
  <si>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</si>
  <si>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</si>
  <si>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</si>
  <si>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</si>
  <si>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</si>
  <si>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</si>
  <si>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</si>
  <si>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</si>
  <si>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</si>
  <si>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</si>
  <si>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</si>
  <si>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</si>
  <si>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</si>
  <si>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</si>
  <si>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</si>
  <si>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</si>
  <si>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</si>
  <si>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</si>
  <si>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</si>
  <si>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・有形固定資産減価償却率は類似団体平均値と比べ極めて少ない数値であるが、企業会計適用が令和元年度からであり、減価償却累計額が４年分のみであるためである。
・法定耐用年数を超えた管渠はないが、ストックマネジメント計画に基づき計画的な更新を図る。</t>
    <phoneticPr fontId="4"/>
  </si>
  <si>
    <t xml:space="preserve">
【経営の健全性】
・経常収支比率はエネルギー価格の上昇等、物価高騰の影響により100％を下回った。健全な事業運営に向けて、一層のコスト縮減等に取り組むとともに、収入確保に向けて検討していく。
・流動比率は100％を下回り類似団体平均値と比較しても低い状況であるが、主な債務である企業債の償還財源は、償還年度に収入確保されることから、短期的な支払能力に問題はない。
・企業債残高対事業規模比率は類似団体平均値と比較して高い状況にあるが、すべての処理場で高度処理を実施しているため建設事業費が大きいことが要因の一つである。また、企業債の残高は平成19年をピークに減少傾向にある。
【経営の効率性】
・汚水処理原価は汚水処理費の上昇と処理水量の減少により類似団体平均値よりやや高くなった。
・施設利用率は類似団体平均値より高い状況にあり、一部処理区においては、今後の流入水量の増加を見込んで処理施設の増設を予定している。</t>
    <rPh sb="24" eb="26">
      <t>カカク</t>
    </rPh>
    <rPh sb="27" eb="29">
      <t>ジョウショウ</t>
    </rPh>
    <rPh sb="29" eb="30">
      <t>トウ</t>
    </rPh>
    <rPh sb="31" eb="35">
      <t>ブッカコウトウ</t>
    </rPh>
    <rPh sb="36" eb="38">
      <t>エイキョウ</t>
    </rPh>
    <rPh sb="46" eb="48">
      <t>シタマワ</t>
    </rPh>
    <rPh sb="51" eb="53">
      <t>ケンゼン</t>
    </rPh>
    <rPh sb="54" eb="56">
      <t>ジギョウ</t>
    </rPh>
    <rPh sb="56" eb="58">
      <t>ウンエイ</t>
    </rPh>
    <rPh sb="59" eb="60">
      <t>ム</t>
    </rPh>
    <rPh sb="63" eb="65">
      <t>イッソウ</t>
    </rPh>
    <rPh sb="69" eb="71">
      <t>シュクゲン</t>
    </rPh>
    <rPh sb="71" eb="72">
      <t>トウ</t>
    </rPh>
    <rPh sb="73" eb="74">
      <t>ト</t>
    </rPh>
    <rPh sb="75" eb="76">
      <t>ク</t>
    </rPh>
    <rPh sb="82" eb="86">
      <t>シュウニュウカクホ</t>
    </rPh>
    <rPh sb="87" eb="88">
      <t>ム</t>
    </rPh>
    <rPh sb="90" eb="92">
      <t>ケントウ</t>
    </rPh>
    <rPh sb="311" eb="316">
      <t>オスイショリヒ</t>
    </rPh>
    <rPh sb="317" eb="319">
      <t>ジョウショウ</t>
    </rPh>
    <rPh sb="325" eb="327">
      <t>ゲンショウ</t>
    </rPh>
    <rPh sb="341" eb="342">
      <t>タカ</t>
    </rPh>
    <rPh sb="373" eb="375">
      <t>イチブ</t>
    </rPh>
    <rPh sb="375" eb="377">
      <t>ショリ</t>
    </rPh>
    <rPh sb="377" eb="378">
      <t>ク</t>
    </rPh>
    <phoneticPr fontId="4"/>
  </si>
  <si>
    <t xml:space="preserve">
・湖南中部処理区（昭和57年供用）、湖西処理区（昭和59年供用）、東北部処理区（平成3年供用）、高島処理区（平成9年供用）と順次供用を開始し、急速に下水道処理人口普及率を向上させてきた。また、滋賀県の下水処理場のうち、90％近くを流域下水道が担っている。
・エネルギー価格の高騰等、物価上昇の影響や処理水量の減少により経営は厳しさを増しているが、ストックマネジメント計画による計画的な改築更新、一層のコスト縮減と収入確保の検討により、持続可能な下水道経営に努める。</t>
    <rPh sb="136" eb="138">
      <t>カカク</t>
    </rPh>
    <rPh sb="139" eb="141">
      <t>コウトウ</t>
    </rPh>
    <rPh sb="141" eb="142">
      <t>トウ</t>
    </rPh>
    <rPh sb="143" eb="147">
      <t>ブッカジョウショウ</t>
    </rPh>
    <rPh sb="148" eb="150">
      <t>エイキョウ</t>
    </rPh>
    <rPh sb="151" eb="155">
      <t>ショリスイリョウ</t>
    </rPh>
    <rPh sb="156" eb="158">
      <t>ゲンショウ</t>
    </rPh>
    <rPh sb="161" eb="163">
      <t>ケイエイ</t>
    </rPh>
    <rPh sb="164" eb="165">
      <t>キビ</t>
    </rPh>
    <rPh sb="168" eb="169">
      <t>マ</t>
    </rPh>
    <rPh sb="185" eb="187">
      <t>ケイカク</t>
    </rPh>
    <rPh sb="190" eb="193">
      <t>ケイカクテキ</t>
    </rPh>
    <rPh sb="194" eb="198">
      <t>カイチクコウシン</t>
    </rPh>
    <rPh sb="199" eb="201">
      <t>イッソウ</t>
    </rPh>
    <rPh sb="205" eb="207">
      <t>シュクゲン</t>
    </rPh>
    <rPh sb="208" eb="212">
      <t>シュウニュウカクホ</t>
    </rPh>
    <rPh sb="213" eb="21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</si>
</sst>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4B7-43ED-898D-77BC142C91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1.87</c:v>
                </c:pt>
                <c:pt idx="3">
                  <c:v>0.1</c:v>
                </c:pt>
                <c:pt idx="4">
                  <c:v>0.09</c:v>
                </c:pt>
              </c:numCache>
            </c:numRef>
          </c:val>
          <c:smooth val="0"/>
          <c:extLst>
            <c:ext xmlns:c16="http://schemas.microsoft.com/office/drawing/2014/chart" uri="{C3380CC4-5D6E-409C-BE32-E72D297353CC}">
              <c16:uniqueId val="{00000001-34B7-43ED-898D-77BC142C91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86.88</c:v>
                </c:pt>
                <c:pt idx="2">
                  <c:v>88.77</c:v>
                </c:pt>
                <c:pt idx="3">
                  <c:v>88.46</c:v>
                </c:pt>
                <c:pt idx="4">
                  <c:v>83.12</c:v>
                </c:pt>
              </c:numCache>
            </c:numRef>
          </c:val>
          <c:extLst>
            <c:ext xmlns:c16="http://schemas.microsoft.com/office/drawing/2014/chart" uri="{C3380CC4-5D6E-409C-BE32-E72D297353CC}">
              <c16:uniqueId val="{00000000-BE2F-431F-ADDD-CD34898691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67.209999999999994</c:v>
                </c:pt>
                <c:pt idx="2">
                  <c:v>68.2</c:v>
                </c:pt>
                <c:pt idx="3">
                  <c:v>68.05</c:v>
                </c:pt>
                <c:pt idx="4">
                  <c:v>67.099999999999994</c:v>
                </c:pt>
              </c:numCache>
            </c:numRef>
          </c:val>
          <c:smooth val="0"/>
          <c:extLst>
            <c:ext xmlns:c16="http://schemas.microsoft.com/office/drawing/2014/chart" uri="{C3380CC4-5D6E-409C-BE32-E72D297353CC}">
              <c16:uniqueId val="{00000001-BE2F-431F-ADDD-CD34898691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93.44</c:v>
                </c:pt>
                <c:pt idx="2">
                  <c:v>93.73</c:v>
                </c:pt>
                <c:pt idx="3">
                  <c:v>94.34</c:v>
                </c:pt>
                <c:pt idx="4">
                  <c:v>94.77</c:v>
                </c:pt>
              </c:numCache>
            </c:numRef>
          </c:val>
          <c:extLst>
            <c:ext xmlns:c16="http://schemas.microsoft.com/office/drawing/2014/chart" uri="{C3380CC4-5D6E-409C-BE32-E72D297353CC}">
              <c16:uniqueId val="{00000000-F029-4814-8BD8-2F3175BAE9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93.21</c:v>
                </c:pt>
                <c:pt idx="2">
                  <c:v>94.01</c:v>
                </c:pt>
                <c:pt idx="3">
                  <c:v>94.14</c:v>
                </c:pt>
                <c:pt idx="4">
                  <c:v>94.02</c:v>
                </c:pt>
              </c:numCache>
            </c:numRef>
          </c:val>
          <c:smooth val="0"/>
          <c:extLst>
            <c:ext xmlns:c16="http://schemas.microsoft.com/office/drawing/2014/chart" uri="{C3380CC4-5D6E-409C-BE32-E72D297353CC}">
              <c16:uniqueId val="{00000001-F029-4814-8BD8-2F3175BAE9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102.65</c:v>
                </c:pt>
                <c:pt idx="2">
                  <c:v>102.65</c:v>
                </c:pt>
                <c:pt idx="3">
                  <c:v>102.15</c:v>
                </c:pt>
                <c:pt idx="4">
                  <c:v>98</c:v>
                </c:pt>
              </c:numCache>
            </c:numRef>
          </c:val>
          <c:extLst>
            <c:ext xmlns:c16="http://schemas.microsoft.com/office/drawing/2014/chart" uri="{C3380CC4-5D6E-409C-BE32-E72D297353CC}">
              <c16:uniqueId val="{00000000-EA95-4687-8D07-19EC5A7899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100.49</c:v>
                </c:pt>
                <c:pt idx="2">
                  <c:v>101.63</c:v>
                </c:pt>
                <c:pt idx="3">
                  <c:v>100.14</c:v>
                </c:pt>
                <c:pt idx="4">
                  <c:v>99.22</c:v>
                </c:pt>
              </c:numCache>
            </c:numRef>
          </c:val>
          <c:smooth val="0"/>
          <c:extLst>
            <c:ext xmlns:c16="http://schemas.microsoft.com/office/drawing/2014/chart" uri="{C3380CC4-5D6E-409C-BE32-E72D297353CC}">
              <c16:uniqueId val="{00000001-EA95-4687-8D07-19EC5A7899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4.84</c:v>
                </c:pt>
                <c:pt idx="2">
                  <c:v>9.2100000000000009</c:v>
                </c:pt>
                <c:pt idx="3">
                  <c:v>13.49</c:v>
                </c:pt>
                <c:pt idx="4">
                  <c:v>17.3</c:v>
                </c:pt>
              </c:numCache>
            </c:numRef>
          </c:val>
          <c:extLst>
            <c:ext xmlns:c16="http://schemas.microsoft.com/office/drawing/2014/chart" uri="{C3380CC4-5D6E-409C-BE32-E72D297353CC}">
              <c16:uniqueId val="{00000000-4F1F-4248-AFEF-77AA0876AB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39.35</c:v>
                </c:pt>
                <c:pt idx="2">
                  <c:v>31.96</c:v>
                </c:pt>
                <c:pt idx="3">
                  <c:v>34.17</c:v>
                </c:pt>
                <c:pt idx="4">
                  <c:v>36.770000000000003</c:v>
                </c:pt>
              </c:numCache>
            </c:numRef>
          </c:val>
          <c:smooth val="0"/>
          <c:extLst>
            <c:ext xmlns:c16="http://schemas.microsoft.com/office/drawing/2014/chart" uri="{C3380CC4-5D6E-409C-BE32-E72D297353CC}">
              <c16:uniqueId val="{00000001-4F1F-4248-AFEF-77AA0876AB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D7-45EA-BB16-7F509BBF18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1.17</c:v>
                </c:pt>
                <c:pt idx="2">
                  <c:v>0.93</c:v>
                </c:pt>
                <c:pt idx="3">
                  <c:v>1.04</c:v>
                </c:pt>
                <c:pt idx="4">
                  <c:v>1.26</c:v>
                </c:pt>
              </c:numCache>
            </c:numRef>
          </c:val>
          <c:smooth val="0"/>
          <c:extLst>
            <c:ext xmlns:c16="http://schemas.microsoft.com/office/drawing/2014/chart" uri="{C3380CC4-5D6E-409C-BE32-E72D297353CC}">
              <c16:uniqueId val="{00000001-78D7-45EA-BB16-7F509BBF18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348-4727-A61E-24D3C91317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7.27</c:v>
                </c:pt>
                <c:pt idx="2">
                  <c:v>9.1</c:v>
                </c:pt>
                <c:pt idx="3">
                  <c:v>10.71</c:v>
                </c:pt>
                <c:pt idx="4">
                  <c:v>11.46</c:v>
                </c:pt>
              </c:numCache>
            </c:numRef>
          </c:val>
          <c:smooth val="0"/>
          <c:extLst>
            <c:ext xmlns:c16="http://schemas.microsoft.com/office/drawing/2014/chart" uri="{C3380CC4-5D6E-409C-BE32-E72D297353CC}">
              <c16:uniqueId val="{00000001-3348-4727-A61E-24D3C91317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94.98</c:v>
                </c:pt>
                <c:pt idx="2">
                  <c:v>88.13</c:v>
                </c:pt>
                <c:pt idx="3">
                  <c:v>99.7</c:v>
                </c:pt>
                <c:pt idx="4">
                  <c:v>96.87</c:v>
                </c:pt>
              </c:numCache>
            </c:numRef>
          </c:val>
          <c:extLst>
            <c:ext xmlns:c16="http://schemas.microsoft.com/office/drawing/2014/chart" uri="{C3380CC4-5D6E-409C-BE32-E72D297353CC}">
              <c16:uniqueId val="{00000000-6F57-43EF-B2D7-76214BF9C0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97.37</c:v>
                </c:pt>
                <c:pt idx="2">
                  <c:v>101.14</c:v>
                </c:pt>
                <c:pt idx="3">
                  <c:v>104.74</c:v>
                </c:pt>
                <c:pt idx="4">
                  <c:v>104.74</c:v>
                </c:pt>
              </c:numCache>
            </c:numRef>
          </c:val>
          <c:smooth val="0"/>
          <c:extLst>
            <c:ext xmlns:c16="http://schemas.microsoft.com/office/drawing/2014/chart" uri="{C3380CC4-5D6E-409C-BE32-E72D297353CC}">
              <c16:uniqueId val="{00000001-6F57-43EF-B2D7-76214BF9C0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349.31</c:v>
                </c:pt>
                <c:pt idx="2">
                  <c:v>285.22000000000003</c:v>
                </c:pt>
                <c:pt idx="3">
                  <c:v>306.97000000000003</c:v>
                </c:pt>
                <c:pt idx="4">
                  <c:v>330.44</c:v>
                </c:pt>
              </c:numCache>
            </c:numRef>
          </c:val>
          <c:extLst>
            <c:ext xmlns:c16="http://schemas.microsoft.com/office/drawing/2014/chart" uri="{C3380CC4-5D6E-409C-BE32-E72D297353CC}">
              <c16:uniqueId val="{00000000-7DEC-4CB7-B7E8-EE81ED2919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287.39</c:v>
                </c:pt>
                <c:pt idx="2">
                  <c:v>255.67</c:v>
                </c:pt>
                <c:pt idx="3">
                  <c:v>242.44</c:v>
                </c:pt>
                <c:pt idx="4">
                  <c:v>228.09</c:v>
                </c:pt>
              </c:numCache>
            </c:numRef>
          </c:val>
          <c:smooth val="0"/>
          <c:extLst>
            <c:ext xmlns:c16="http://schemas.microsoft.com/office/drawing/2014/chart" uri="{C3380CC4-5D6E-409C-BE32-E72D297353CC}">
              <c16:uniqueId val="{00000001-7DEC-4CB7-B7E8-EE81ED2919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B0C-4531-A424-3899FDFF32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B0C-4531-A424-3899FDFF32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47.99</c:v>
                </c:pt>
                <c:pt idx="2">
                  <c:v>50.21</c:v>
                </c:pt>
                <c:pt idx="3">
                  <c:v>48.45</c:v>
                </c:pt>
                <c:pt idx="4">
                  <c:v>54.13</c:v>
                </c:pt>
              </c:numCache>
            </c:numRef>
          </c:val>
          <c:extLst>
            <c:ext xmlns:c16="http://schemas.microsoft.com/office/drawing/2014/chart" uri="{C3380CC4-5D6E-409C-BE32-E72D297353CC}">
              <c16:uniqueId val="{00000000-D086-4653-A652-A646FA6DFA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50.64</c:v>
                </c:pt>
                <c:pt idx="2">
                  <c:v>50.67</c:v>
                </c:pt>
                <c:pt idx="3">
                  <c:v>48.7</c:v>
                </c:pt>
                <c:pt idx="4">
                  <c:v>52.53</c:v>
                </c:pt>
              </c:numCache>
            </c:numRef>
          </c:val>
          <c:smooth val="0"/>
          <c:extLst>
            <c:ext xmlns:c16="http://schemas.microsoft.com/office/drawing/2014/chart" uri="{C3380CC4-5D6E-409C-BE32-E72D297353CC}">
              <c16:uniqueId val="{00000001-D086-4653-A652-A646FA6DFA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C6" sqref="BC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滋賀県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5">
        <f>データ!S6</f>
        <v>1413989</v>
      </c>
      <c r="AM8" s="45"/>
      <c r="AN8" s="45"/>
      <c r="AO8" s="45"/>
      <c r="AP8" s="45"/>
      <c r="AQ8" s="45"/>
      <c r="AR8" s="45"/>
      <c r="AS8" s="45"/>
      <c r="AT8" s="46">
        <f>データ!T6</f>
        <v>4017.38</v>
      </c>
      <c r="AU8" s="46"/>
      <c r="AV8" s="46"/>
      <c r="AW8" s="46"/>
      <c r="AX8" s="46"/>
      <c r="AY8" s="46"/>
      <c r="AZ8" s="46"/>
      <c r="BA8" s="46"/>
      <c r="BB8" s="46">
        <f>データ!U6</f>
        <v>351.97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80.28</v>
      </c>
      <c r="J10" s="46"/>
      <c r="K10" s="46"/>
      <c r="L10" s="46"/>
      <c r="M10" s="46"/>
      <c r="N10" s="46"/>
      <c r="O10" s="46"/>
      <c r="P10" s="46">
        <f>データ!P6</f>
        <v>84.23</v>
      </c>
      <c r="Q10" s="46"/>
      <c r="R10" s="46"/>
      <c r="S10" s="46"/>
      <c r="T10" s="46"/>
      <c r="U10" s="46"/>
      <c r="V10" s="46"/>
      <c r="W10" s="46">
        <f>データ!Q6</f>
        <v>99.48</v>
      </c>
      <c r="X10" s="46"/>
      <c r="Y10" s="46"/>
      <c r="Z10" s="46"/>
      <c r="AA10" s="46"/>
      <c r="AB10" s="46"/>
      <c r="AC10" s="46"/>
      <c r="AD10" s="45">
        <f>データ!R6</f>
        <v>0</v>
      </c>
      <c r="AE10" s="45"/>
      <c r="AF10" s="45"/>
      <c r="AG10" s="45"/>
      <c r="AH10" s="45"/>
      <c r="AI10" s="45"/>
      <c r="AJ10" s="45"/>
      <c r="AK10" s="2"/>
      <c r="AL10" s="45">
        <f>データ!V6</f>
        <v>1184806</v>
      </c>
      <c r="AM10" s="45"/>
      <c r="AN10" s="45"/>
      <c r="AO10" s="45"/>
      <c r="AP10" s="45"/>
      <c r="AQ10" s="45"/>
      <c r="AR10" s="45"/>
      <c r="AS10" s="45"/>
      <c r="AT10" s="46">
        <f>データ!W6</f>
        <v>337.36</v>
      </c>
      <c r="AU10" s="46"/>
      <c r="AV10" s="46"/>
      <c r="AW10" s="46"/>
      <c r="AX10" s="46"/>
      <c r="AY10" s="46"/>
      <c r="AZ10" s="46"/>
      <c r="BA10" s="46"/>
      <c r="BB10" s="46">
        <f>データ!X6</f>
        <v>3511.99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GJIvaz4OM/CUnCOybi6x+8v/v4+lyk1AeHHTbs5dg+8hEUzPkHnScuHjwrvwbiTpq1Snq82NbRo2m5va+ThfOQ==" saltValue="8RasE7aOpbdOxXz8eRtE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250007</v>
      </c>
      <c r="D6" s="19">
        <f t="shared" si="3"/>
        <v>46</v>
      </c>
      <c r="E6" s="19">
        <f t="shared" si="3"/>
        <v>17</v>
      </c>
      <c r="F6" s="19">
        <f t="shared" si="3"/>
        <v>3</v>
      </c>
      <c r="G6" s="19">
        <f t="shared" si="3"/>
        <v>0</v>
      </c>
      <c r="H6" s="19" t="str">
        <f t="shared" si="3"/>
        <v>滋賀県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80.28</v>
      </c>
      <c r="P6" s="20">
        <f t="shared" si="3"/>
        <v>84.23</v>
      </c>
      <c r="Q6" s="20">
        <f t="shared" si="3"/>
        <v>99.48</v>
      </c>
      <c r="R6" s="20">
        <f t="shared" si="3"/>
        <v>0</v>
      </c>
      <c r="S6" s="20">
        <f t="shared" si="3"/>
        <v>1413989</v>
      </c>
      <c r="T6" s="20">
        <f t="shared" si="3"/>
        <v>4017.38</v>
      </c>
      <c r="U6" s="20">
        <f t="shared" si="3"/>
        <v>351.97</v>
      </c>
      <c r="V6" s="20">
        <f t="shared" si="3"/>
        <v>1184806</v>
      </c>
      <c r="W6" s="20">
        <f t="shared" si="3"/>
        <v>337.36</v>
      </c>
      <c r="X6" s="20">
        <f t="shared" si="3"/>
        <v>3511.99</v>
      </c>
      <c r="Y6" s="21" t="str">
        <f>IF(Y7="",NA(),Y7)</f>
        <v>-</v>
      </c>
      <c r="Z6" s="21">
        <f t="shared" ref="Z6:AH6" si="4">IF(Z7="",NA(),Z7)</f>
        <v>102.65</v>
      </c>
      <c r="AA6" s="21">
        <f t="shared" si="4"/>
        <v>102.65</v>
      </c>
      <c r="AB6" s="21">
        <f t="shared" si="4"/>
        <v>102.15</v>
      </c>
      <c r="AC6" s="21">
        <f t="shared" si="4"/>
        <v>98</v>
      </c>
      <c r="AD6" s="21" t="str">
        <f t="shared" si="4"/>
        <v>-</v>
      </c>
      <c r="AE6" s="21">
        <f t="shared" si="4"/>
        <v>100.49</v>
      </c>
      <c r="AF6" s="21">
        <f t="shared" si="4"/>
        <v>101.63</v>
      </c>
      <c r="AG6" s="21">
        <f t="shared" si="4"/>
        <v>100.14</v>
      </c>
      <c r="AH6" s="21">
        <f t="shared" si="4"/>
        <v>99.22</v>
      </c>
      <c r="AI6" s="20" t="str">
        <f>IF(AI7="","",IF(AI7="-","【-】","【"&amp;SUBSTITUTE(TEXT(AI7,"#,##0.00"),"-","△")&amp;"】"))</f>
        <v>【99.26】</v>
      </c>
      <c r="AJ6" s="21" t="str">
        <f>IF(AJ7="",NA(),AJ7)</f>
        <v>-</v>
      </c>
      <c r="AK6" s="20">
        <f t="shared" ref="AK6:AS6" si="5">IF(AK7="",NA(),AK7)</f>
        <v>0</v>
      </c>
      <c r="AL6" s="20">
        <f t="shared" si="5"/>
        <v>0</v>
      </c>
      <c r="AM6" s="20">
        <f t="shared" si="5"/>
        <v>0</v>
      </c>
      <c r="AN6" s="20">
        <f t="shared" si="5"/>
        <v>0</v>
      </c>
      <c r="AO6" s="21" t="str">
        <f t="shared" si="5"/>
        <v>-</v>
      </c>
      <c r="AP6" s="21">
        <f t="shared" si="5"/>
        <v>7.27</v>
      </c>
      <c r="AQ6" s="21">
        <f t="shared" si="5"/>
        <v>9.1</v>
      </c>
      <c r="AR6" s="21">
        <f t="shared" si="5"/>
        <v>10.71</v>
      </c>
      <c r="AS6" s="21">
        <f t="shared" si="5"/>
        <v>11.46</v>
      </c>
      <c r="AT6" s="20" t="str">
        <f>IF(AT7="","",IF(AT7="-","【-】","【"&amp;SUBSTITUTE(TEXT(AT7,"#,##0.00"),"-","△")&amp;"】"))</f>
        <v>【11.39】</v>
      </c>
      <c r="AU6" s="21" t="str">
        <f>IF(AU7="",NA(),AU7)</f>
        <v>-</v>
      </c>
      <c r="AV6" s="21">
        <f t="shared" ref="AV6:BD6" si="6">IF(AV7="",NA(),AV7)</f>
        <v>94.98</v>
      </c>
      <c r="AW6" s="21">
        <f t="shared" si="6"/>
        <v>88.13</v>
      </c>
      <c r="AX6" s="21">
        <f t="shared" si="6"/>
        <v>99.7</v>
      </c>
      <c r="AY6" s="21">
        <f t="shared" si="6"/>
        <v>96.87</v>
      </c>
      <c r="AZ6" s="21" t="str">
        <f t="shared" si="6"/>
        <v>-</v>
      </c>
      <c r="BA6" s="21">
        <f t="shared" si="6"/>
        <v>97.37</v>
      </c>
      <c r="BB6" s="21">
        <f t="shared" si="6"/>
        <v>101.14</v>
      </c>
      <c r="BC6" s="21">
        <f t="shared" si="6"/>
        <v>104.74</v>
      </c>
      <c r="BD6" s="21">
        <f t="shared" si="6"/>
        <v>104.74</v>
      </c>
      <c r="BE6" s="20" t="str">
        <f>IF(BE7="","",IF(BE7="-","【-】","【"&amp;SUBSTITUTE(TEXT(BE7,"#,##0.00"),"-","△")&amp;"】"))</f>
        <v>【104.37】</v>
      </c>
      <c r="BF6" s="21" t="str">
        <f>IF(BF7="",NA(),BF7)</f>
        <v>-</v>
      </c>
      <c r="BG6" s="21">
        <f t="shared" ref="BG6:BO6" si="7">IF(BG7="",NA(),BG7)</f>
        <v>349.31</v>
      </c>
      <c r="BH6" s="21">
        <f t="shared" si="7"/>
        <v>285.22000000000003</v>
      </c>
      <c r="BI6" s="21">
        <f t="shared" si="7"/>
        <v>306.97000000000003</v>
      </c>
      <c r="BJ6" s="21">
        <f t="shared" si="7"/>
        <v>330.44</v>
      </c>
      <c r="BK6" s="21" t="str">
        <f t="shared" si="7"/>
        <v>-</v>
      </c>
      <c r="BL6" s="21">
        <f t="shared" si="7"/>
        <v>287.39</v>
      </c>
      <c r="BM6" s="21">
        <f t="shared" si="7"/>
        <v>255.67</v>
      </c>
      <c r="BN6" s="21">
        <f t="shared" si="7"/>
        <v>242.44</v>
      </c>
      <c r="BO6" s="21">
        <f t="shared" si="7"/>
        <v>228.09</v>
      </c>
      <c r="BP6" s="20" t="str">
        <f>IF(BP7="","",IF(BP7="-","【-】","【"&amp;SUBSTITUTE(TEXT(BP7,"#,##0.00"),"-","△")&amp;"】"))</f>
        <v>【230.79】</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47.99</v>
      </c>
      <c r="CD6" s="21">
        <f t="shared" si="9"/>
        <v>50.21</v>
      </c>
      <c r="CE6" s="21">
        <f t="shared" si="9"/>
        <v>48.45</v>
      </c>
      <c r="CF6" s="21">
        <f t="shared" si="9"/>
        <v>54.13</v>
      </c>
      <c r="CG6" s="21" t="str">
        <f t="shared" si="9"/>
        <v>-</v>
      </c>
      <c r="CH6" s="21">
        <f t="shared" si="9"/>
        <v>50.64</v>
      </c>
      <c r="CI6" s="21">
        <f t="shared" si="9"/>
        <v>50.67</v>
      </c>
      <c r="CJ6" s="21">
        <f t="shared" si="9"/>
        <v>48.7</v>
      </c>
      <c r="CK6" s="21">
        <f t="shared" si="9"/>
        <v>52.53</v>
      </c>
      <c r="CL6" s="20" t="str">
        <f>IF(CL7="","",IF(CL7="-","【-】","【"&amp;SUBSTITUTE(TEXT(CL7,"#,##0.00"),"-","△")&amp;"】"))</f>
        <v>【52.71】</v>
      </c>
      <c r="CM6" s="21" t="str">
        <f>IF(CM7="",NA(),CM7)</f>
        <v>-</v>
      </c>
      <c r="CN6" s="21">
        <f t="shared" ref="CN6:CV6" si="10">IF(CN7="",NA(),CN7)</f>
        <v>86.88</v>
      </c>
      <c r="CO6" s="21">
        <f t="shared" si="10"/>
        <v>88.77</v>
      </c>
      <c r="CP6" s="21">
        <f t="shared" si="10"/>
        <v>88.46</v>
      </c>
      <c r="CQ6" s="21">
        <f t="shared" si="10"/>
        <v>83.12</v>
      </c>
      <c r="CR6" s="21" t="str">
        <f t="shared" si="10"/>
        <v>-</v>
      </c>
      <c r="CS6" s="21">
        <f t="shared" si="10"/>
        <v>67.209999999999994</v>
      </c>
      <c r="CT6" s="21">
        <f t="shared" si="10"/>
        <v>68.2</v>
      </c>
      <c r="CU6" s="21">
        <f t="shared" si="10"/>
        <v>68.05</v>
      </c>
      <c r="CV6" s="21">
        <f t="shared" si="10"/>
        <v>67.099999999999994</v>
      </c>
      <c r="CW6" s="20" t="str">
        <f>IF(CW7="","",IF(CW7="-","【-】","【"&amp;SUBSTITUTE(TEXT(CW7,"#,##0.00"),"-","△")&amp;"】"))</f>
        <v>【67.08】</v>
      </c>
      <c r="CX6" s="21" t="str">
        <f>IF(CX7="",NA(),CX7)</f>
        <v>-</v>
      </c>
      <c r="CY6" s="21">
        <f t="shared" ref="CY6:DG6" si="11">IF(CY7="",NA(),CY7)</f>
        <v>93.44</v>
      </c>
      <c r="CZ6" s="21">
        <f t="shared" si="11"/>
        <v>93.73</v>
      </c>
      <c r="DA6" s="21">
        <f t="shared" si="11"/>
        <v>94.34</v>
      </c>
      <c r="DB6" s="21">
        <f t="shared" si="11"/>
        <v>94.77</v>
      </c>
      <c r="DC6" s="21" t="str">
        <f t="shared" si="11"/>
        <v>-</v>
      </c>
      <c r="DD6" s="21">
        <f t="shared" si="11"/>
        <v>93.21</v>
      </c>
      <c r="DE6" s="21">
        <f t="shared" si="11"/>
        <v>94.01</v>
      </c>
      <c r="DF6" s="21">
        <f t="shared" si="11"/>
        <v>94.14</v>
      </c>
      <c r="DG6" s="21">
        <f t="shared" si="11"/>
        <v>94.02</v>
      </c>
      <c r="DH6" s="20" t="str">
        <f>IF(DH7="","",IF(DH7="-","【-】","【"&amp;SUBSTITUTE(TEXT(DH7,"#,##0.00"),"-","△")&amp;"】"))</f>
        <v>【93.95】</v>
      </c>
      <c r="DI6" s="21" t="str">
        <f>IF(DI7="",NA(),DI7)</f>
        <v>-</v>
      </c>
      <c r="DJ6" s="21">
        <f t="shared" ref="DJ6:DR6" si="12">IF(DJ7="",NA(),DJ7)</f>
        <v>4.84</v>
      </c>
      <c r="DK6" s="21">
        <f t="shared" si="12"/>
        <v>9.2100000000000009</v>
      </c>
      <c r="DL6" s="21">
        <f t="shared" si="12"/>
        <v>13.49</v>
      </c>
      <c r="DM6" s="21">
        <f t="shared" si="12"/>
        <v>17.3</v>
      </c>
      <c r="DN6" s="21" t="str">
        <f t="shared" si="12"/>
        <v>-</v>
      </c>
      <c r="DO6" s="21">
        <f t="shared" si="12"/>
        <v>39.35</v>
      </c>
      <c r="DP6" s="21">
        <f t="shared" si="12"/>
        <v>31.96</v>
      </c>
      <c r="DQ6" s="21">
        <f t="shared" si="12"/>
        <v>34.17</v>
      </c>
      <c r="DR6" s="21">
        <f t="shared" si="12"/>
        <v>36.770000000000003</v>
      </c>
      <c r="DS6" s="20" t="str">
        <f>IF(DS7="","",IF(DS7="-","【-】","【"&amp;SUBSTITUTE(TEXT(DS7,"#,##0.00"),"-","△")&amp;"】"))</f>
        <v>【36.56】</v>
      </c>
      <c r="DT6" s="21" t="str">
        <f>IF(DT7="",NA(),DT7)</f>
        <v>-</v>
      </c>
      <c r="DU6" s="20">
        <f t="shared" ref="DU6:EC6" si="13">IF(DU7="",NA(),DU7)</f>
        <v>0</v>
      </c>
      <c r="DV6" s="20">
        <f t="shared" si="13"/>
        <v>0</v>
      </c>
      <c r="DW6" s="20">
        <f t="shared" si="13"/>
        <v>0</v>
      </c>
      <c r="DX6" s="20">
        <f t="shared" si="13"/>
        <v>0</v>
      </c>
      <c r="DY6" s="21" t="str">
        <f t="shared" si="13"/>
        <v>-</v>
      </c>
      <c r="DZ6" s="21">
        <f t="shared" si="13"/>
        <v>1.17</v>
      </c>
      <c r="EA6" s="21">
        <f t="shared" si="13"/>
        <v>0.93</v>
      </c>
      <c r="EB6" s="21">
        <f t="shared" si="13"/>
        <v>1.04</v>
      </c>
      <c r="EC6" s="21">
        <f t="shared" si="13"/>
        <v>1.26</v>
      </c>
      <c r="ED6" s="20" t="str">
        <f>IF(ED7="","",IF(ED7="-","【-】","【"&amp;SUBSTITUTE(TEXT(ED7,"#,##0.00"),"-","△")&amp;"】"))</f>
        <v>【1.25】</v>
      </c>
      <c r="EE6" s="21" t="str">
        <f>IF(EE7="",NA(),EE7)</f>
        <v>-</v>
      </c>
      <c r="EF6" s="20">
        <f t="shared" ref="EF6:EN6" si="14">IF(EF7="",NA(),EF7)</f>
        <v>0</v>
      </c>
      <c r="EG6" s="20">
        <f t="shared" si="14"/>
        <v>0</v>
      </c>
      <c r="EH6" s="20">
        <f t="shared" si="14"/>
        <v>0</v>
      </c>
      <c r="EI6" s="20">
        <f t="shared" si="14"/>
        <v>0</v>
      </c>
      <c r="EJ6" s="21" t="str">
        <f t="shared" si="14"/>
        <v>-</v>
      </c>
      <c r="EK6" s="21">
        <f t="shared" si="14"/>
        <v>7.0000000000000007E-2</v>
      </c>
      <c r="EL6" s="21">
        <f t="shared" si="14"/>
        <v>1.87</v>
      </c>
      <c r="EM6" s="21">
        <f t="shared" si="14"/>
        <v>0.1</v>
      </c>
      <c r="EN6" s="21">
        <f t="shared" si="14"/>
        <v>0.09</v>
      </c>
      <c r="EO6" s="20" t="str">
        <f>IF(EO7="","",IF(EO7="-","【-】","【"&amp;SUBSTITUTE(TEXT(EO7,"#,##0.00"),"-","△")&amp;"】"))</f>
        <v>【0.09】</v>
      </c>
    </row>
    <row r="7" spans="1:148" s="22" customFormat="1" x14ac:dyDescent="0.2">
      <c r="A7" s="14"/>
      <c r="B7" s="23">
        <v>2022</v>
      </c>
      <c r="C7" s="23">
        <v>250007</v>
      </c>
      <c r="D7" s="23">
        <v>46</v>
      </c>
      <c r="E7" s="23">
        <v>17</v>
      </c>
      <c r="F7" s="23">
        <v>3</v>
      </c>
      <c r="G7" s="23">
        <v>0</v>
      </c>
      <c r="H7" s="23" t="s">
        <v>96</v>
      </c>
      <c r="I7" s="23" t="s">
        <v>97</v>
      </c>
      <c r="J7" s="23" t="s">
        <v>98</v>
      </c>
      <c r="K7" s="23" t="s">
        <v>99</v>
      </c>
      <c r="L7" s="23" t="s">
        <v>100</v>
      </c>
      <c r="M7" s="23" t="s">
        <v>101</v>
      </c>
      <c r="N7" s="24" t="s">
        <v>102</v>
      </c>
      <c r="O7" s="24">
        <v>80.28</v>
      </c>
      <c r="P7" s="24">
        <v>84.23</v>
      </c>
      <c r="Q7" s="24">
        <v>99.48</v>
      </c>
      <c r="R7" s="24">
        <v>0</v>
      </c>
      <c r="S7" s="24">
        <v>1413989</v>
      </c>
      <c r="T7" s="24">
        <v>4017.38</v>
      </c>
      <c r="U7" s="24">
        <v>351.97</v>
      </c>
      <c r="V7" s="24">
        <v>1184806</v>
      </c>
      <c r="W7" s="24">
        <v>337.36</v>
      </c>
      <c r="X7" s="24">
        <v>3511.99</v>
      </c>
      <c r="Y7" s="24" t="s">
        <v>102</v>
      </c>
      <c r="Z7" s="24">
        <v>102.65</v>
      </c>
      <c r="AA7" s="24">
        <v>102.65</v>
      </c>
      <c r="AB7" s="24">
        <v>102.15</v>
      </c>
      <c r="AC7" s="24">
        <v>98</v>
      </c>
      <c r="AD7" s="24" t="s">
        <v>102</v>
      </c>
      <c r="AE7" s="24">
        <v>100.49</v>
      </c>
      <c r="AF7" s="24">
        <v>101.63</v>
      </c>
      <c r="AG7" s="24">
        <v>100.14</v>
      </c>
      <c r="AH7" s="24">
        <v>99.22</v>
      </c>
      <c r="AI7" s="24">
        <v>99.26</v>
      </c>
      <c r="AJ7" s="24" t="s">
        <v>102</v>
      </c>
      <c r="AK7" s="24">
        <v>0</v>
      </c>
      <c r="AL7" s="24">
        <v>0</v>
      </c>
      <c r="AM7" s="24">
        <v>0</v>
      </c>
      <c r="AN7" s="24">
        <v>0</v>
      </c>
      <c r="AO7" s="24" t="s">
        <v>102</v>
      </c>
      <c r="AP7" s="24">
        <v>7.27</v>
      </c>
      <c r="AQ7" s="24">
        <v>9.1</v>
      </c>
      <c r="AR7" s="24">
        <v>10.71</v>
      </c>
      <c r="AS7" s="24">
        <v>11.46</v>
      </c>
      <c r="AT7" s="24">
        <v>11.39</v>
      </c>
      <c r="AU7" s="24" t="s">
        <v>102</v>
      </c>
      <c r="AV7" s="24">
        <v>94.98</v>
      </c>
      <c r="AW7" s="24">
        <v>88.13</v>
      </c>
      <c r="AX7" s="24">
        <v>99.7</v>
      </c>
      <c r="AY7" s="24">
        <v>96.87</v>
      </c>
      <c r="AZ7" s="24" t="s">
        <v>102</v>
      </c>
      <c r="BA7" s="24">
        <v>97.37</v>
      </c>
      <c r="BB7" s="24">
        <v>101.14</v>
      </c>
      <c r="BC7" s="24">
        <v>104.74</v>
      </c>
      <c r="BD7" s="24">
        <v>104.74</v>
      </c>
      <c r="BE7" s="24">
        <v>104.37</v>
      </c>
      <c r="BF7" s="24" t="s">
        <v>102</v>
      </c>
      <c r="BG7" s="24">
        <v>349.31</v>
      </c>
      <c r="BH7" s="24">
        <v>285.22000000000003</v>
      </c>
      <c r="BI7" s="24">
        <v>306.97000000000003</v>
      </c>
      <c r="BJ7" s="24">
        <v>330.44</v>
      </c>
      <c r="BK7" s="24" t="s">
        <v>102</v>
      </c>
      <c r="BL7" s="24">
        <v>287.39</v>
      </c>
      <c r="BM7" s="24">
        <v>255.67</v>
      </c>
      <c r="BN7" s="24">
        <v>242.44</v>
      </c>
      <c r="BO7" s="24">
        <v>228.09</v>
      </c>
      <c r="BP7" s="24">
        <v>230.79</v>
      </c>
      <c r="BQ7" s="24" t="s">
        <v>102</v>
      </c>
      <c r="BR7" s="24">
        <v>0</v>
      </c>
      <c r="BS7" s="24">
        <v>0</v>
      </c>
      <c r="BT7" s="24">
        <v>0</v>
      </c>
      <c r="BU7" s="24">
        <v>0</v>
      </c>
      <c r="BV7" s="24" t="s">
        <v>102</v>
      </c>
      <c r="BW7" s="24">
        <v>0</v>
      </c>
      <c r="BX7" s="24">
        <v>0</v>
      </c>
      <c r="BY7" s="24">
        <v>0</v>
      </c>
      <c r="BZ7" s="24">
        <v>0</v>
      </c>
      <c r="CA7" s="24">
        <v>0</v>
      </c>
      <c r="CB7" s="24" t="s">
        <v>102</v>
      </c>
      <c r="CC7" s="24">
        <v>47.99</v>
      </c>
      <c r="CD7" s="24">
        <v>50.21</v>
      </c>
      <c r="CE7" s="24">
        <v>48.45</v>
      </c>
      <c r="CF7" s="24">
        <v>54.13</v>
      </c>
      <c r="CG7" s="24" t="s">
        <v>102</v>
      </c>
      <c r="CH7" s="24">
        <v>50.64</v>
      </c>
      <c r="CI7" s="24">
        <v>50.67</v>
      </c>
      <c r="CJ7" s="24">
        <v>48.7</v>
      </c>
      <c r="CK7" s="24">
        <v>52.53</v>
      </c>
      <c r="CL7" s="24">
        <v>52.71</v>
      </c>
      <c r="CM7" s="24" t="s">
        <v>102</v>
      </c>
      <c r="CN7" s="24">
        <v>86.88</v>
      </c>
      <c r="CO7" s="24">
        <v>88.77</v>
      </c>
      <c r="CP7" s="24">
        <v>88.46</v>
      </c>
      <c r="CQ7" s="24">
        <v>83.12</v>
      </c>
      <c r="CR7" s="24" t="s">
        <v>102</v>
      </c>
      <c r="CS7" s="24">
        <v>67.209999999999994</v>
      </c>
      <c r="CT7" s="24">
        <v>68.2</v>
      </c>
      <c r="CU7" s="24">
        <v>68.05</v>
      </c>
      <c r="CV7" s="24">
        <v>67.099999999999994</v>
      </c>
      <c r="CW7" s="24">
        <v>67.08</v>
      </c>
      <c r="CX7" s="24" t="s">
        <v>102</v>
      </c>
      <c r="CY7" s="24">
        <v>93.44</v>
      </c>
      <c r="CZ7" s="24">
        <v>93.73</v>
      </c>
      <c r="DA7" s="24">
        <v>94.34</v>
      </c>
      <c r="DB7" s="24">
        <v>94.77</v>
      </c>
      <c r="DC7" s="24" t="s">
        <v>102</v>
      </c>
      <c r="DD7" s="24">
        <v>93.21</v>
      </c>
      <c r="DE7" s="24">
        <v>94.01</v>
      </c>
      <c r="DF7" s="24">
        <v>94.14</v>
      </c>
      <c r="DG7" s="24">
        <v>94.02</v>
      </c>
      <c r="DH7" s="24">
        <v>93.95</v>
      </c>
      <c r="DI7" s="24" t="s">
        <v>102</v>
      </c>
      <c r="DJ7" s="24">
        <v>4.84</v>
      </c>
      <c r="DK7" s="24">
        <v>9.2100000000000009</v>
      </c>
      <c r="DL7" s="24">
        <v>13.49</v>
      </c>
      <c r="DM7" s="24">
        <v>17.3</v>
      </c>
      <c r="DN7" s="24" t="s">
        <v>102</v>
      </c>
      <c r="DO7" s="24">
        <v>39.35</v>
      </c>
      <c r="DP7" s="24">
        <v>31.96</v>
      </c>
      <c r="DQ7" s="24">
        <v>34.17</v>
      </c>
      <c r="DR7" s="24">
        <v>36.770000000000003</v>
      </c>
      <c r="DS7" s="24">
        <v>36.56</v>
      </c>
      <c r="DT7" s="24" t="s">
        <v>102</v>
      </c>
      <c r="DU7" s="24">
        <v>0</v>
      </c>
      <c r="DV7" s="24">
        <v>0</v>
      </c>
      <c r="DW7" s="24">
        <v>0</v>
      </c>
      <c r="DX7" s="24">
        <v>0</v>
      </c>
      <c r="DY7" s="24" t="s">
        <v>102</v>
      </c>
      <c r="DZ7" s="24">
        <v>1.17</v>
      </c>
      <c r="EA7" s="24">
        <v>0.93</v>
      </c>
      <c r="EB7" s="24">
        <v>1.04</v>
      </c>
      <c r="EC7" s="24">
        <v>1.26</v>
      </c>
      <c r="ED7" s="24">
        <v>1.25</v>
      </c>
      <c r="EE7" s="24" t="s">
        <v>102</v>
      </c>
      <c r="EF7" s="24">
        <v>0</v>
      </c>
      <c r="EG7" s="24">
        <v>0</v>
      </c>
      <c r="EH7" s="24">
        <v>0</v>
      </c>
      <c r="EI7" s="24">
        <v>0</v>
      </c>
      <c r="EJ7" s="24" t="s">
        <v>102</v>
      </c>
      <c r="EK7" s="24">
        <v>7.0000000000000007E-2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2024-01-30T02:40:22Z</cp:lastPrinted>
  <dcterms:created xsi:type="dcterms:W3CDTF">2023-12-12T00:53:03Z</dcterms:created>
  <dcterms:modified xsi:type="dcterms:W3CDTF">2024-02-01T00:36:09Z</dcterms:modified>
  <cp:category/>
</cp:coreProperties>
</file>