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doc\01_保健医療企画課\04_病院事業グループ\12_財務関係\08　決　算−経営比較分析表（1月）\R4決算_経営比較分析表（R5年度）\"/>
    </mc:Choice>
  </mc:AlternateContent>
  <xr:revisionPtr revIDLastSave="0" documentId="13_ncr:1_{4A8F1766-B24C-48A6-9143-BD48F8445C4E}" xr6:coauthVersionLast="47" xr6:coauthVersionMax="47" xr10:uidLastSave="{00000000-0000-0000-0000-000000000000}"/>
  <workbookProtection workbookAlgorithmName="SHA-512" workbookHashValue="ZOvJ+S99ucnRlouaddkh18XRcshsGvDRF75Y2eCRWp6LwxKomsyj0jsHxJ9LKn/wKNBy5iYBHsuaGn4lCKPDfw==" workbookSaltValue="vXA9jbjYgo/bOVYkfYKUsQ==" workbookSpinCount="100000" lockStructure="1"/>
  <bookViews>
    <workbookView xWindow="-110" yWindow="-110" windowWidth="19420" windowHeight="117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MO79" i="4" s="1"/>
  <c r="FC7" i="5"/>
  <c r="FB7" i="5"/>
  <c r="FA7" i="5"/>
  <c r="EZ7" i="5"/>
  <c r="EX7" i="5"/>
  <c r="EW7" i="5"/>
  <c r="EV7" i="5"/>
  <c r="EU7" i="5"/>
  <c r="ET7" i="5"/>
  <c r="GT80" i="4" s="1"/>
  <c r="ES7" i="5"/>
  <c r="JB79" i="4" s="1"/>
  <c r="ER7" i="5"/>
  <c r="EQ7" i="5"/>
  <c r="EP7" i="5"/>
  <c r="EO7" i="5"/>
  <c r="EM7" i="5"/>
  <c r="EL7" i="5"/>
  <c r="EK7" i="5"/>
  <c r="EJ7" i="5"/>
  <c r="EI7" i="5"/>
  <c r="EH7" i="5"/>
  <c r="EG7" i="5"/>
  <c r="EF7" i="5"/>
  <c r="EE7" i="5"/>
  <c r="ED7" i="5"/>
  <c r="DG79" i="4" s="1"/>
  <c r="EB7" i="5"/>
  <c r="EA7" i="5"/>
  <c r="BI80" i="4" s="1"/>
  <c r="DZ7" i="5"/>
  <c r="DY7" i="5"/>
  <c r="DX7" i="5"/>
  <c r="DW7" i="5"/>
  <c r="DV7" i="5"/>
  <c r="DU7" i="5"/>
  <c r="DT7" i="5"/>
  <c r="DS7" i="5"/>
  <c r="DQ7" i="5"/>
  <c r="DP7" i="5"/>
  <c r="DO7" i="5"/>
  <c r="DN7" i="5"/>
  <c r="DM7" i="5"/>
  <c r="DL7" i="5"/>
  <c r="MN55" i="4" s="1"/>
  <c r="DK7" i="5"/>
  <c r="DJ7" i="5"/>
  <c r="LJ55" i="4" s="1"/>
  <c r="DI7" i="5"/>
  <c r="DH7" i="5"/>
  <c r="DF7" i="5"/>
  <c r="DE7" i="5"/>
  <c r="DD7" i="5"/>
  <c r="DC7" i="5"/>
  <c r="DB7" i="5"/>
  <c r="DA7" i="5"/>
  <c r="IZ55" i="4" s="1"/>
  <c r="CZ7" i="5"/>
  <c r="CY7" i="5"/>
  <c r="CX7" i="5"/>
  <c r="CW7" i="5"/>
  <c r="CU7" i="5"/>
  <c r="CT7" i="5"/>
  <c r="CS7" i="5"/>
  <c r="EH56" i="4" s="1"/>
  <c r="CR7" i="5"/>
  <c r="DS56" i="4" s="1"/>
  <c r="CQ7" i="5"/>
  <c r="CP7" i="5"/>
  <c r="CO7" i="5"/>
  <c r="CN7" i="5"/>
  <c r="CM7" i="5"/>
  <c r="CL7" i="5"/>
  <c r="DD55" i="4" s="1"/>
  <c r="CJ7" i="5"/>
  <c r="CI7" i="5"/>
  <c r="BI56" i="4" s="1"/>
  <c r="CH7" i="5"/>
  <c r="CG7" i="5"/>
  <c r="CF7" i="5"/>
  <c r="CE7" i="5"/>
  <c r="CD7" i="5"/>
  <c r="CC7" i="5"/>
  <c r="CB7" i="5"/>
  <c r="CA7" i="5"/>
  <c r="P55" i="4" s="1"/>
  <c r="BY7" i="5"/>
  <c r="BX7" i="5"/>
  <c r="BW7" i="5"/>
  <c r="BV7" i="5"/>
  <c r="BU7" i="5"/>
  <c r="BT7" i="5"/>
  <c r="MN33" i="4" s="1"/>
  <c r="BS7" i="5"/>
  <c r="BR7" i="5"/>
  <c r="BQ7" i="5"/>
  <c r="BP7" i="5"/>
  <c r="BN7" i="5"/>
  <c r="BM7" i="5"/>
  <c r="BL7" i="5"/>
  <c r="BK7" i="5"/>
  <c r="BJ7" i="5"/>
  <c r="GR34" i="4" s="1"/>
  <c r="BI7" i="5"/>
  <c r="IZ33" i="4" s="1"/>
  <c r="BH7" i="5"/>
  <c r="BG7" i="5"/>
  <c r="BF7" i="5"/>
  <c r="BE7" i="5"/>
  <c r="BC7" i="5"/>
  <c r="BB7" i="5"/>
  <c r="BA7" i="5"/>
  <c r="AZ7" i="5"/>
  <c r="AY7" i="5"/>
  <c r="AX7" i="5"/>
  <c r="AW7" i="5"/>
  <c r="AV7" i="5"/>
  <c r="AU7" i="5"/>
  <c r="AT7" i="5"/>
  <c r="DD33" i="4" s="1"/>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JW8" i="4" s="1"/>
  <c r="Z6" i="5"/>
  <c r="ID8" i="4" s="1"/>
  <c r="Y6" i="5"/>
  <c r="FZ12" i="4" s="1"/>
  <c r="X6" i="5"/>
  <c r="W6" i="5"/>
  <c r="CN12" i="4" s="1"/>
  <c r="V6" i="5"/>
  <c r="AU12" i="4" s="1"/>
  <c r="U6" i="5"/>
  <c r="B12" i="4" s="1"/>
  <c r="T6" i="5"/>
  <c r="FZ10" i="4" s="1"/>
  <c r="S6" i="5"/>
  <c r="EG10" i="4" s="1"/>
  <c r="R6" i="5"/>
  <c r="CN10" i="4" s="1"/>
  <c r="Q6" i="5"/>
  <c r="P6" i="5"/>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C90" i="4"/>
  <c r="MO80" i="4"/>
  <c r="LZ80" i="4"/>
  <c r="LK80" i="4"/>
  <c r="KV80" i="4"/>
  <c r="KG80" i="4"/>
  <c r="JB80" i="4"/>
  <c r="IM80" i="4"/>
  <c r="HX80" i="4"/>
  <c r="HI80" i="4"/>
  <c r="FO80" i="4"/>
  <c r="EZ80" i="4"/>
  <c r="EK80" i="4"/>
  <c r="DV80" i="4"/>
  <c r="DG80" i="4"/>
  <c r="BX80" i="4"/>
  <c r="AT80" i="4"/>
  <c r="AE80" i="4"/>
  <c r="P80" i="4"/>
  <c r="LZ79" i="4"/>
  <c r="LK79" i="4"/>
  <c r="KV79" i="4"/>
  <c r="KG79" i="4"/>
  <c r="IM79" i="4"/>
  <c r="HX79" i="4"/>
  <c r="HI79" i="4"/>
  <c r="GT79" i="4"/>
  <c r="FO79" i="4"/>
  <c r="EZ79" i="4"/>
  <c r="EK79" i="4"/>
  <c r="DV79" i="4"/>
  <c r="BX79" i="4"/>
  <c r="BI79" i="4"/>
  <c r="AT79" i="4"/>
  <c r="AE79" i="4"/>
  <c r="P79" i="4"/>
  <c r="MN56" i="4"/>
  <c r="LY56" i="4"/>
  <c r="LJ56" i="4"/>
  <c r="KU56" i="4"/>
  <c r="KF56" i="4"/>
  <c r="IZ56" i="4"/>
  <c r="IK56" i="4"/>
  <c r="HV56" i="4"/>
  <c r="HG56" i="4"/>
  <c r="GR56" i="4"/>
  <c r="FL56" i="4"/>
  <c r="EW56" i="4"/>
  <c r="DD56" i="4"/>
  <c r="BX56" i="4"/>
  <c r="AT56" i="4"/>
  <c r="AE56" i="4"/>
  <c r="P56" i="4"/>
  <c r="LY55" i="4"/>
  <c r="KU55" i="4"/>
  <c r="KF55" i="4"/>
  <c r="IK55" i="4"/>
  <c r="HV55" i="4"/>
  <c r="HG55" i="4"/>
  <c r="GR55" i="4"/>
  <c r="FL55" i="4"/>
  <c r="EW55" i="4"/>
  <c r="EH55" i="4"/>
  <c r="DS55" i="4"/>
  <c r="BX55" i="4"/>
  <c r="BI55" i="4"/>
  <c r="AT55" i="4"/>
  <c r="AE55" i="4"/>
  <c r="MN34" i="4"/>
  <c r="LY34" i="4"/>
  <c r="LJ34" i="4"/>
  <c r="KU34" i="4"/>
  <c r="KF34" i="4"/>
  <c r="IZ34" i="4"/>
  <c r="IK34" i="4"/>
  <c r="HV34" i="4"/>
  <c r="HG34" i="4"/>
  <c r="FL34" i="4"/>
  <c r="EW34" i="4"/>
  <c r="EH34" i="4"/>
  <c r="DS34" i="4"/>
  <c r="DD34" i="4"/>
  <c r="BX34" i="4"/>
  <c r="AT34" i="4"/>
  <c r="AE34" i="4"/>
  <c r="P34" i="4"/>
  <c r="LY33" i="4"/>
  <c r="LJ33" i="4"/>
  <c r="KU33" i="4"/>
  <c r="KF33" i="4"/>
  <c r="IK33" i="4"/>
  <c r="HV33" i="4"/>
  <c r="HG33" i="4"/>
  <c r="GR33" i="4"/>
  <c r="FL33" i="4"/>
  <c r="EW33" i="4"/>
  <c r="EH33" i="4"/>
  <c r="DS33" i="4"/>
  <c r="BX33" i="4"/>
  <c r="BI33" i="4"/>
  <c r="AT33" i="4"/>
  <c r="AE33" i="4"/>
  <c r="P33" i="4"/>
  <c r="LP12" i="4"/>
  <c r="JW12" i="4"/>
  <c r="ID12" i="4"/>
  <c r="EG12" i="4"/>
  <c r="LP10" i="4"/>
  <c r="JW10" i="4"/>
  <c r="ID10" i="4"/>
  <c r="AU10" i="4"/>
  <c r="B10" i="4"/>
  <c r="FZ8" i="4"/>
  <c r="EG8" i="4"/>
  <c r="CN8" i="4"/>
  <c r="AU8" i="4"/>
  <c r="B6" i="4"/>
  <c r="FO78" i="4" l="1"/>
  <c r="FL54" i="4"/>
  <c r="FL32" i="4"/>
  <c r="IZ32" i="4"/>
  <c r="BX78" i="4"/>
  <c r="BX54" i="4"/>
  <c r="BX32" i="4"/>
  <c r="MO78" i="4"/>
  <c r="MN54" i="4"/>
  <c r="MN32" i="4"/>
  <c r="JB78" i="4"/>
  <c r="IZ54" i="4"/>
  <c r="C11" i="5"/>
  <c r="D11" i="5"/>
  <c r="E11" i="5"/>
  <c r="B11" i="5"/>
  <c r="GT78" i="4" l="1"/>
  <c r="DG78" i="4"/>
  <c r="DD54" i="4"/>
  <c r="DD32" i="4"/>
  <c r="P78" i="4"/>
  <c r="P54" i="4"/>
  <c r="P32" i="4"/>
  <c r="GR54" i="4"/>
  <c r="KG78" i="4"/>
  <c r="KF54" i="4"/>
  <c r="KF32" i="4"/>
  <c r="GR32" i="4"/>
  <c r="LZ78" i="4"/>
  <c r="LY54" i="4"/>
  <c r="IM78" i="4"/>
  <c r="IK54" i="4"/>
  <c r="IK32" i="4"/>
  <c r="EZ78" i="4"/>
  <c r="EW54" i="4"/>
  <c r="EW32" i="4"/>
  <c r="LY32" i="4"/>
  <c r="BI78" i="4"/>
  <c r="BI54" i="4"/>
  <c r="BI32" i="4"/>
  <c r="AT78" i="4"/>
  <c r="LK78" i="4"/>
  <c r="LJ54" i="4"/>
  <c r="LJ32" i="4"/>
  <c r="HX78" i="4"/>
  <c r="HV54" i="4"/>
  <c r="HV32" i="4"/>
  <c r="EK78" i="4"/>
  <c r="EH54" i="4"/>
  <c r="EH32" i="4"/>
  <c r="AT54" i="4"/>
  <c r="AT32"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<sst xmlns="http://schemas.openxmlformats.org/spreadsheetml/2006/main" count="343" uniqueCount="187">
  <si>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</si>
  <si>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</si>
  <si>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</si>
  <si>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</si>
  <si>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</si>
  <si>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</si>
  <si>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</si>
  <si>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</si>
  <si>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</si>
  <si>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</si>
  <si>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</si>
  <si>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</si>
  <si>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</si>
  <si>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</si>
  <si>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</si>
  <si>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</si>
  <si>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</si>
  <si>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</si>
  <si>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</si>
  <si>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</si>
  <si>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</si>
  <si>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</si>
  <si>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</si>
  <si>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</si>
  <si>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</si>
  <si>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</si>
  <si>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</si>
  <si>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</si>
  <si>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</si>
  <si>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</si>
  <si>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</si>
  <si>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</si>
  <si>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</si>
  <si>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</si>
  <si>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</si>
  <si>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</si>
  <si>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</si>
  <si>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</si>
  <si>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</si>
  <si>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</si>
  <si>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</si>
  <si>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</si>
  <si>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</si>
  <si>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</si>
  <si>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</si>
  <si>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</si>
  <si>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</si>
  <si>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</si>
  <si>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</si>
  <si>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</si>
  <si>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</si>
  <si>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</si>
  <si>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</si>
  <si>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</si>
  <si>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</si>
  <si>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</si>
  <si>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</si>
  <si>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</si>
  <si>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</si>
  <si>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</si>
  <si>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</si>
  <si>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</si>
  <si>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</si>
  <si>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</si>
  <si>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</si>
  <si>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</si>
  <si>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</si>
  <si>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</si>
  <si>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</si>
  <si>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</si>
  <si>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</si>
  <si>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</si>
  <si>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</si>
  <si>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</si>
  <si>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</si>
  <si>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</si>
  <si>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</si>
  <si>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</si>
  <si>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</si>
  <si>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</si>
  <si>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</si>
  <si>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</si>
  <si>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</si>
  <si>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</si>
  <si>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</si>
  <si>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</si>
  <si>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</si>
  <si>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</si>
  <si>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</si>
  <si>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</si>
  <si>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</si>
  <si>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</si>
  <si>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</si>
  <si>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</si>
  <si>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</si>
  <si>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</si>
  <si>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</si>
  <si>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</si>
  <si>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</si>
  <si>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</si>
  <si>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</si>
  <si>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</si>
  <si>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</si>
  <si>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</si>
  <si>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</si>
  <si>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</si>
  <si>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</si>
  <si>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</si>
  <si>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</si>
  <si>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</si>
  <si>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</si>
  <si>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</si>
  <si>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</si>
  <si>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</si>
  <si>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</si>
  <si>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</si>
  <si>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</si>
  <si>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</si>
  <si>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</si>
  <si>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</si>
  <si>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</si>
  <si>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</si>
  <si>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</si>
  <si>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</si>
  <si>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</si>
  <si>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</si>
  <si>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</si>
  <si>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</si>
  <si>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</si>
  <si>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</si>
  <si>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</si>
  <si>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</si>
  <si>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</si>
  <si>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</si>
  <si>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</si>
  <si>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</si>
  <si>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</si>
  <si>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</si>
  <si>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</si>
  <si>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</si>
  <si>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</si>
  <si>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</si>
  <si>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</si>
  <si>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</si>
  <si>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</si>
  <si>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</si>
  <si>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</si>
  <si>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</si>
  <si>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</si>
  <si>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</si>
  <si>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</si>
  <si>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</si>
  <si>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</si>
  <si>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</si>
  <si>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</si>
  <si>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</si>
  <si>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</si>
  <si>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</si>
  <si>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</si>
  <si>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</si>
  <si>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</si>
  <si>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</si>
  <si>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</si>
  <si>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</si>
  <si>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</si>
  <si>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</si>
  <si>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大阪急性期・総合医療センター</t>
  </si>
  <si>
    <t>地方独立行政法人</t>
  </si>
  <si>
    <t>病院事業</t>
  </si>
  <si>
    <t>一般病院</t>
  </si>
  <si>
    <t>500床以上</t>
  </si>
  <si>
    <t>非設置</t>
  </si>
  <si>
    <t>直営</t>
  </si>
  <si>
    <t>対象</t>
  </si>
  <si>
    <t>透 I 未 訓 ガ</t>
  </si>
  <si>
    <t>救 臨 が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</si>
  <si>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</si>
  <si>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</si>
  <si>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</si>
  <si>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</si>
  <si>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</si>
  <si>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</si>
  <si>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</si>
  <si>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な急性期医療のセンター機能、他の医療機関では対応困難な合併症医療の受入機能、基幹災害拠点病院、臨床研修指定病院、障がい者医療・リハビリテーションセンター、地域医療支援病院、高度救命救急センター、地域周産期母子医療センター、地域がん診療連携拠点病院、がんゲノム医療連携病院、大阪府難病診療連携拠点病院、大阪府がん患者妊よう性温存治療実施医療機関、大阪府小児地域医療センター、エイズ治療拠点病院、労災保険指定医療機関、日本臓器移植ネットワーク特定移植検査センター、肝炎専門医療機関</t>
    <rPh sb="45" eb="47">
      <t>キョテン</t>
    </rPh>
    <rPh sb="47" eb="49">
      <t>ビョウイン</t>
    </rPh>
    <rPh sb="175" eb="177">
      <t>オオサカ</t>
    </rPh>
    <rPh sb="177" eb="178">
      <t>フ</t>
    </rPh>
    <rPh sb="178" eb="180">
      <t>ショウニ</t>
    </rPh>
    <rPh sb="180" eb="182">
      <t>チイキ</t>
    </rPh>
    <rPh sb="182" eb="184">
      <t>イリョウ</t>
    </rPh>
    <phoneticPr fontId="5"/>
  </si>
  <si>
    <r>
      <rPr>
        <b/>
        <sz val="11"/>
        <rFont val="ＭＳ ゴシック"/>
        <family val="3"/>
        <charset val="128"/>
      </rPr>
      <t>①経常収支比率：</t>
    </r>
    <r>
      <rPr>
        <sz val="11"/>
        <rFont val="ＭＳ ゴシック"/>
        <family val="3"/>
        <charset val="128"/>
      </rPr>
      <t xml:space="preserve">新型コロナ感染症の影響が長引く中、サイバー攻撃により電子カルテを含めた総合情報システムが利用できなくなり、救急診療や外来診療、予定手術などの診療機能に大きな支障が生じた。また、コロナ関連の補助金等収益の減少もあり、前年度より 12.9ポイント低下した。
</t>
    </r>
    <r>
      <rPr>
        <b/>
        <sz val="11"/>
        <rFont val="ＭＳ ゴシック"/>
        <family val="3"/>
        <charset val="128"/>
      </rPr>
      <t>②③(修正)医業収支比率：</t>
    </r>
    <r>
      <rPr>
        <sz val="11"/>
        <rFont val="ＭＳ ゴシック"/>
        <family val="3"/>
        <charset val="128"/>
      </rPr>
      <t xml:space="preserve">サイバー攻撃の影響により医業収益が大幅な減収（前年度比▲18.6億円）となり、（修正）医業収支比率が落ち込んだ。
</t>
    </r>
    <r>
      <rPr>
        <b/>
        <sz val="11"/>
        <rFont val="ＭＳ ゴシック"/>
        <family val="3"/>
        <charset val="128"/>
      </rPr>
      <t>④病床利用率：</t>
    </r>
    <r>
      <rPr>
        <sz val="11"/>
        <rFont val="ＭＳ ゴシック"/>
        <family val="3"/>
        <charset val="128"/>
      </rPr>
      <t xml:space="preserve">サイバー攻撃の影響で前年度より 2.9ポイント低下した。
</t>
    </r>
    <r>
      <rPr>
        <b/>
        <sz val="11"/>
        <rFont val="ＭＳ ゴシック"/>
        <family val="3"/>
        <charset val="128"/>
      </rPr>
      <t>⑤入院患者1人1日当たり収益：</t>
    </r>
    <r>
      <rPr>
        <sz val="11"/>
        <rFont val="ＭＳ ゴシック"/>
        <family val="3"/>
        <charset val="128"/>
      </rPr>
      <t xml:space="preserve">サイバー攻撃の影響で前年度より2,095円減少した。
</t>
    </r>
    <r>
      <rPr>
        <b/>
        <sz val="11"/>
        <rFont val="ＭＳ ゴシック"/>
        <family val="3"/>
        <charset val="128"/>
      </rPr>
      <t>⑥外来患者1人1日当たり収益：</t>
    </r>
    <r>
      <rPr>
        <sz val="11"/>
        <rFont val="ＭＳ ゴシック"/>
        <family val="3"/>
        <charset val="128"/>
      </rPr>
      <t xml:space="preserve">サイバー攻撃の影響で前年度より200円減少。
</t>
    </r>
    <r>
      <rPr>
        <b/>
        <sz val="11"/>
        <rFont val="ＭＳ ゴシック"/>
        <family val="3"/>
        <charset val="128"/>
      </rPr>
      <t>⑦職員給与費対医業収益比率：</t>
    </r>
    <r>
      <rPr>
        <sz val="11"/>
        <rFont val="ＭＳ ゴシック"/>
        <family val="3"/>
        <charset val="128"/>
      </rPr>
      <t xml:space="preserve">入院及び外来収益が減少したため、前年度より 5.8ポイント上回った。
</t>
    </r>
    <r>
      <rPr>
        <b/>
        <sz val="11"/>
        <rFont val="ＭＳ ゴシック"/>
        <family val="3"/>
        <charset val="128"/>
      </rPr>
      <t>⑧材料費対医業収益比率：</t>
    </r>
    <r>
      <rPr>
        <sz val="11"/>
        <rFont val="ＭＳ ゴシック"/>
        <family val="3"/>
        <charset val="128"/>
      </rPr>
      <t xml:space="preserve">入院及び外来収益が減少したため、前年度より 3.1ポイント上回った。
</t>
    </r>
    <r>
      <rPr>
        <b/>
        <sz val="11"/>
        <rFont val="ＭＳ ゴシック"/>
        <family val="3"/>
        <charset val="128"/>
      </rPr>
      <t>⑨累積欠損金比率：</t>
    </r>
    <r>
      <rPr>
        <sz val="11"/>
        <rFont val="ＭＳ ゴシック"/>
        <family val="3"/>
        <charset val="128"/>
      </rPr>
      <t>令和4年度は 11.3億円（法人の一般管理費を含む）の純損失を計上したため、累積欠損金比率が発生した。</t>
    </r>
    <rPh sb="17" eb="19">
      <t>エイキョウ</t>
    </rPh>
    <rPh sb="20" eb="22">
      <t>ナガビ</t>
    </rPh>
    <rPh sb="23" eb="24">
      <t>ナカ</t>
    </rPh>
    <rPh sb="29" eb="31">
      <t>コウゲキ</t>
    </rPh>
    <rPh sb="34" eb="36">
      <t>デンシ</t>
    </rPh>
    <rPh sb="40" eb="41">
      <t>フク</t>
    </rPh>
    <rPh sb="43" eb="45">
      <t>ソウゴウ</t>
    </rPh>
    <rPh sb="45" eb="47">
      <t>ジョウホウ</t>
    </rPh>
    <rPh sb="52" eb="54">
      <t>リヨウ</t>
    </rPh>
    <rPh sb="61" eb="63">
      <t>キュウキュウ</t>
    </rPh>
    <rPh sb="63" eb="65">
      <t>シンリョウ</t>
    </rPh>
    <rPh sb="66" eb="68">
      <t>ガイライ</t>
    </rPh>
    <rPh sb="68" eb="70">
      <t>シンリョウ</t>
    </rPh>
    <rPh sb="71" eb="73">
      <t>ヨテイ</t>
    </rPh>
    <rPh sb="73" eb="75">
      <t>シュジュツ</t>
    </rPh>
    <rPh sb="78" eb="80">
      <t>シンリョウ</t>
    </rPh>
    <rPh sb="80" eb="82">
      <t>キノウ</t>
    </rPh>
    <rPh sb="83" eb="84">
      <t>オオ</t>
    </rPh>
    <rPh sb="86" eb="88">
      <t>シショウ</t>
    </rPh>
    <rPh sb="89" eb="90">
      <t>ショウ</t>
    </rPh>
    <rPh sb="109" eb="111">
      <t>ゲンショウ</t>
    </rPh>
    <rPh sb="129" eb="131">
      <t>テイカ</t>
    </rPh>
    <rPh sb="152" eb="154">
      <t>コウゲキ</t>
    </rPh>
    <rPh sb="155" eb="157">
      <t>エイキョウ</t>
    </rPh>
    <rPh sb="160" eb="162">
      <t>イギョウ</t>
    </rPh>
    <rPh sb="162" eb="164">
      <t>シュウエキ</t>
    </rPh>
    <rPh sb="165" eb="167">
      <t>オオハバ</t>
    </rPh>
    <rPh sb="168" eb="170">
      <t>ゲンシュウ</t>
    </rPh>
    <rPh sb="171" eb="174">
      <t>ゼンネンド</t>
    </rPh>
    <rPh sb="174" eb="175">
      <t>ヒ</t>
    </rPh>
    <rPh sb="180" eb="182">
      <t>オクエン</t>
    </rPh>
    <rPh sb="253" eb="255">
      <t>シュウエキ</t>
    </rPh>
    <rPh sb="260" eb="262">
      <t>コウゲキ</t>
    </rPh>
    <rPh sb="263" eb="265">
      <t>エイキョウ</t>
    </rPh>
    <rPh sb="302" eb="304">
      <t>コウゲキ</t>
    </rPh>
    <rPh sb="305" eb="307">
      <t>エイキョウ</t>
    </rPh>
    <rPh sb="344" eb="346">
      <t>ゲンショウ</t>
    </rPh>
    <rPh sb="364" eb="366">
      <t>ウワマワ</t>
    </rPh>
    <rPh sb="411" eb="413">
      <t>ウワマワ</t>
    </rPh>
    <rPh sb="423" eb="425">
      <t>ヒリツ</t>
    </rPh>
    <phoneticPr fontId="5"/>
  </si>
  <si>
    <r>
      <rPr>
        <b/>
        <sz val="11"/>
        <rFont val="ＭＳ ゴシック"/>
        <family val="3"/>
        <charset val="128"/>
      </rPr>
      <t>①有形固定資産減価償却率：</t>
    </r>
    <r>
      <rPr>
        <sz val="11"/>
        <rFont val="ＭＳ ゴシック"/>
        <family val="3"/>
        <charset val="128"/>
      </rPr>
      <t xml:space="preserve">建物の老朽化の進行により、前年度と比較して 2.6ポイント増加し、類似病院平均値を 8.4ポイント上回った。
</t>
    </r>
    <r>
      <rPr>
        <b/>
        <sz val="11"/>
        <rFont val="ＭＳ ゴシック"/>
        <family val="3"/>
        <charset val="128"/>
      </rPr>
      <t>②器械備品減価償却率：</t>
    </r>
    <r>
      <rPr>
        <sz val="11"/>
        <rFont val="ＭＳ ゴシック"/>
        <family val="3"/>
        <charset val="128"/>
      </rPr>
      <t xml:space="preserve">資産の増加額を減価償却累計額の増加額が上回ったため、前年度と比較して 7.0ポイント増加した。
</t>
    </r>
    <r>
      <rPr>
        <b/>
        <sz val="11"/>
        <rFont val="ＭＳ ゴシック"/>
        <family val="3"/>
        <charset val="128"/>
      </rPr>
      <t>③1床当たりの有形固定資産：</t>
    </r>
    <r>
      <rPr>
        <sz val="11"/>
        <rFont val="ＭＳ ゴシック"/>
        <family val="3"/>
        <charset val="128"/>
      </rPr>
      <t>改修工事の実施や大型医療機器の導入等により、増加した。</t>
    </r>
    <rPh sb="98" eb="100">
      <t>ウワマワ</t>
    </rPh>
    <phoneticPr fontId="5"/>
  </si>
  <si>
    <t>　新型コロナウイルス感染症の影響による患者数の減少が継続していることに加え、システム障害に伴う診療制限等の影響を受けて、各経営指標は悪化している。引き続き、患者数の確保及び費用の節減に取り組むとともに、情報セキュリティー強化に努める。また、健全かつ効率的な経営に取組みながら、経営状況をふまえ、施設ならびに医療機器の効率的な投資を行っていく。</t>
    <rPh sb="10" eb="13">
      <t>カンセンショウ</t>
    </rPh>
    <rPh sb="14" eb="16">
      <t>エイキョウ</t>
    </rPh>
    <rPh sb="26" eb="28">
      <t>ケイゾク</t>
    </rPh>
    <rPh sb="35" eb="36">
      <t>クワ</t>
    </rPh>
    <rPh sb="42" eb="44">
      <t>ショウガイ</t>
    </rPh>
    <rPh sb="45" eb="46">
      <t>トモナ</t>
    </rPh>
    <rPh sb="47" eb="49">
      <t>シンリョウ</t>
    </rPh>
    <rPh sb="49" eb="51">
      <t>セイゲン</t>
    </rPh>
    <rPh sb="51" eb="52">
      <t>トウ</t>
    </rPh>
    <rPh sb="53" eb="55">
      <t>エイキョウ</t>
    </rPh>
    <rPh sb="56" eb="57">
      <t>ウ</t>
    </rPh>
    <rPh sb="60" eb="61">
      <t>カク</t>
    </rPh>
    <rPh sb="61" eb="63">
      <t>ケイエイ</t>
    </rPh>
    <rPh sb="63" eb="65">
      <t>シヒョウ</t>
    </rPh>
    <rPh sb="66" eb="68">
      <t>アッカ</t>
    </rPh>
    <rPh sb="101" eb="103">
      <t>ジョウホウ</t>
    </rPh>
    <rPh sb="110" eb="112">
      <t>キョウカ</t>
    </rPh>
    <rPh sb="113" eb="11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</si>
</sst>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83</c:v>
                </c:pt>
                <c:pt idx="1">
                  <c:v>86.4</c:v>
                </c:pt>
                <c:pt idx="2">
                  <c:v>71.5</c:v>
                </c:pt>
                <c:pt idx="3">
                  <c:v>70.599999999999994</c:v>
                </c:pt>
                <c:pt idx="4">
                  <c:v>67.7</c:v>
                </c:pt>
              </c:numCache>
            </c:numRef>
          </c:val>
          <c:extLst>
            <c:ext xmlns:c16="http://schemas.microsoft.com/office/drawing/2014/chart" uri="{C3380CC4-5D6E-409C-BE32-E72D297353CC}">
              <c16:uniqueId val="{00000000-1E55-4328-A313-483DB9500B2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1E55-4328-A313-483DB9500B2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95.4</c:v>
                </c:pt>
                <c:pt idx="1">
                  <c:v>96.8</c:v>
                </c:pt>
                <c:pt idx="2">
                  <c:v>90</c:v>
                </c:pt>
                <c:pt idx="3">
                  <c:v>88.4</c:v>
                </c:pt>
                <c:pt idx="4">
                  <c:v>83.8</c:v>
                </c:pt>
              </c:numCache>
            </c:numRef>
          </c:val>
          <c:extLst>
            <c:ext xmlns:c16="http://schemas.microsoft.com/office/drawing/2014/chart" uri="{C3380CC4-5D6E-409C-BE32-E72D297353CC}">
              <c16:uniqueId val="{00000000-F490-4338-B462-ACD096F9834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F490-4338-B462-ACD096F9834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95.7</c:v>
                </c:pt>
                <c:pt idx="1">
                  <c:v>97</c:v>
                </c:pt>
                <c:pt idx="2">
                  <c:v>90.2</c:v>
                </c:pt>
                <c:pt idx="3">
                  <c:v>88.6</c:v>
                </c:pt>
                <c:pt idx="4">
                  <c:v>83.8</c:v>
                </c:pt>
              </c:numCache>
            </c:numRef>
          </c:val>
          <c:extLst>
            <c:ext xmlns:c16="http://schemas.microsoft.com/office/drawing/2014/chart" uri="{C3380CC4-5D6E-409C-BE32-E72D297353CC}">
              <c16:uniqueId val="{00000000-00D2-4897-894A-1E3F76C7FA2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00D2-4897-894A-1E3F76C7FA2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c:v>
                </c:pt>
                <c:pt idx="1">
                  <c:v>98.5</c:v>
                </c:pt>
                <c:pt idx="2">
                  <c:v>109.9</c:v>
                </c:pt>
                <c:pt idx="3">
                  <c:v>110.4</c:v>
                </c:pt>
                <c:pt idx="4">
                  <c:v>97.5</c:v>
                </c:pt>
              </c:numCache>
            </c:numRef>
          </c:val>
          <c:extLst>
            <c:ext xmlns:c16="http://schemas.microsoft.com/office/drawing/2014/chart" uri="{C3380CC4-5D6E-409C-BE32-E72D297353CC}">
              <c16:uniqueId val="{00000000-0B72-4494-8E91-D9FB01B3D23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0B72-4494-8E91-D9FB01B3D23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51</c:v>
                </c:pt>
                <c:pt idx="1">
                  <c:v>54</c:v>
                </c:pt>
                <c:pt idx="2">
                  <c:v>56.9</c:v>
                </c:pt>
                <c:pt idx="3">
                  <c:v>61.3</c:v>
                </c:pt>
                <c:pt idx="4">
                  <c:v>63.9</c:v>
                </c:pt>
              </c:numCache>
            </c:numRef>
          </c:val>
          <c:extLst>
            <c:ext xmlns:c16="http://schemas.microsoft.com/office/drawing/2014/chart" uri="{C3380CC4-5D6E-409C-BE32-E72D297353CC}">
              <c16:uniqueId val="{00000000-D03D-4DC5-A83D-8F70F20E468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D03D-4DC5-A83D-8F70F20E468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63.7</c:v>
                </c:pt>
                <c:pt idx="1">
                  <c:v>65.8</c:v>
                </c:pt>
                <c:pt idx="2">
                  <c:v>70.599999999999994</c:v>
                </c:pt>
                <c:pt idx="3">
                  <c:v>77</c:v>
                </c:pt>
                <c:pt idx="4">
                  <c:v>84</c:v>
                </c:pt>
              </c:numCache>
            </c:numRef>
          </c:val>
          <c:extLst>
            <c:ext xmlns:c16="http://schemas.microsoft.com/office/drawing/2014/chart" uri="{C3380CC4-5D6E-409C-BE32-E72D297353CC}">
              <c16:uniqueId val="{00000000-DE27-4088-8200-28E35EDF733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DE27-4088-8200-28E35EDF733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46175806</c:v>
                </c:pt>
                <c:pt idx="1">
                  <c:v>47552943</c:v>
                </c:pt>
                <c:pt idx="2">
                  <c:v>50035421</c:v>
                </c:pt>
                <c:pt idx="3">
                  <c:v>51693528</c:v>
                </c:pt>
                <c:pt idx="4">
                  <c:v>54790591</c:v>
                </c:pt>
              </c:numCache>
            </c:numRef>
          </c:val>
          <c:extLst>
            <c:ext xmlns:c16="http://schemas.microsoft.com/office/drawing/2014/chart" uri="{C3380CC4-5D6E-409C-BE32-E72D297353CC}">
              <c16:uniqueId val="{00000000-403F-4BE3-9365-8169B08E6D5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403F-4BE3-9365-8169B08E6D5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30.1</c:v>
                </c:pt>
                <c:pt idx="1">
                  <c:v>30.3</c:v>
                </c:pt>
                <c:pt idx="2">
                  <c:v>24.4</c:v>
                </c:pt>
                <c:pt idx="3">
                  <c:v>24.3</c:v>
                </c:pt>
                <c:pt idx="4">
                  <c:v>27.4</c:v>
                </c:pt>
              </c:numCache>
            </c:numRef>
          </c:val>
          <c:extLst>
            <c:ext xmlns:c16="http://schemas.microsoft.com/office/drawing/2014/chart" uri="{C3380CC4-5D6E-409C-BE32-E72D297353CC}">
              <c16:uniqueId val="{00000000-2A27-46DC-B94B-C18C2F8E4EB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2A27-46DC-B94B-C18C2F8E4EB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45.8</c:v>
                </c:pt>
                <c:pt idx="1">
                  <c:v>44.4</c:v>
                </c:pt>
                <c:pt idx="2">
                  <c:v>40.700000000000003</c:v>
                </c:pt>
                <c:pt idx="3">
                  <c:v>38.5</c:v>
                </c:pt>
                <c:pt idx="4">
                  <c:v>44.3</c:v>
                </c:pt>
              </c:numCache>
            </c:numRef>
          </c:val>
          <c:extLst>
            <c:ext xmlns:c16="http://schemas.microsoft.com/office/drawing/2014/chart" uri="{C3380CC4-5D6E-409C-BE32-E72D297353CC}">
              <c16:uniqueId val="{00000000-2EED-49DC-A32B-4D6E71A8867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2EED-49DC-A32B-4D6E71A8867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23350</c:v>
                </c:pt>
                <c:pt idx="1">
                  <c:v>23879</c:v>
                </c:pt>
                <c:pt idx="2">
                  <c:v>26149</c:v>
                </c:pt>
                <c:pt idx="3">
                  <c:v>26981</c:v>
                </c:pt>
                <c:pt idx="4">
                  <c:v>26781</c:v>
                </c:pt>
              </c:numCache>
            </c:numRef>
          </c:val>
          <c:extLst>
            <c:ext xmlns:c16="http://schemas.microsoft.com/office/drawing/2014/chart" uri="{C3380CC4-5D6E-409C-BE32-E72D297353CC}">
              <c16:uniqueId val="{00000000-FFB8-41F2-AA13-9F44D49DA89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FFB8-41F2-AA13-9F44D49DA89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78843</c:v>
                </c:pt>
                <c:pt idx="1">
                  <c:v>79821</c:v>
                </c:pt>
                <c:pt idx="2">
                  <c:v>90082</c:v>
                </c:pt>
                <c:pt idx="3">
                  <c:v>97011</c:v>
                </c:pt>
                <c:pt idx="4">
                  <c:v>94916</c:v>
                </c:pt>
              </c:numCache>
            </c:numRef>
          </c:val>
          <c:extLst>
            <c:ext xmlns:c16="http://schemas.microsoft.com/office/drawing/2014/chart" uri="{C3380CC4-5D6E-409C-BE32-E72D297353CC}">
              <c16:uniqueId val="{00000000-60EF-4AE9-9F5F-D79205B5771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60EF-4AE9-9F5F-D79205B5771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3.9</c:v>
                </c:pt>
                <c:pt idx="1">
                  <c:v>1.9</c:v>
                </c:pt>
                <c:pt idx="2">
                  <c:v>0</c:v>
                </c:pt>
                <c:pt idx="3">
                  <c:v>0</c:v>
                </c:pt>
                <c:pt idx="4">
                  <c:v>3.2</c:v>
                </c:pt>
              </c:numCache>
            </c:numRef>
          </c:val>
          <c:extLst>
            <c:ext xmlns:c16="http://schemas.microsoft.com/office/drawing/2014/chart" uri="{C3380CC4-5D6E-409C-BE32-E72D297353CC}">
              <c16:uniqueId val="{00000000-9749-45A3-B22F-C8795E2E28A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9749-45A3-B22F-C8795E2E28A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MD1" zoomScale="85" zoomScaleNormal="85" zoomScaleSheetLayoutView="70" workbookViewId="0">
      <selection activeCell="OD30" sqref="OD30"/>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大阪府地方独立行政法人大阪府立病院機構　大阪急性期・総合医療センター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831</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34</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865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89064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770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770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0"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0"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0"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75</v>
      </c>
      <c r="NK18" s="91"/>
      <c r="NL18" s="91"/>
      <c r="NM18" s="94" t="s">
        <v>41</v>
      </c>
      <c r="NN18" s="95"/>
      <c r="NO18" s="90" t="s">
        <v>64</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98</v>
      </c>
      <c r="Q33" s="129"/>
      <c r="R33" s="129"/>
      <c r="S33" s="129"/>
      <c r="T33" s="129"/>
      <c r="U33" s="129"/>
      <c r="V33" s="129"/>
      <c r="W33" s="129"/>
      <c r="X33" s="129"/>
      <c r="Y33" s="129"/>
      <c r="Z33" s="129"/>
      <c r="AA33" s="129"/>
      <c r="AB33" s="129"/>
      <c r="AC33" s="129"/>
      <c r="AD33" s="130"/>
      <c r="AE33" s="128">
        <f>データ!AJ7</f>
        <v>98.5</v>
      </c>
      <c r="AF33" s="129"/>
      <c r="AG33" s="129"/>
      <c r="AH33" s="129"/>
      <c r="AI33" s="129"/>
      <c r="AJ33" s="129"/>
      <c r="AK33" s="129"/>
      <c r="AL33" s="129"/>
      <c r="AM33" s="129"/>
      <c r="AN33" s="129"/>
      <c r="AO33" s="129"/>
      <c r="AP33" s="129"/>
      <c r="AQ33" s="129"/>
      <c r="AR33" s="129"/>
      <c r="AS33" s="130"/>
      <c r="AT33" s="128">
        <f>データ!AK7</f>
        <v>109.9</v>
      </c>
      <c r="AU33" s="129"/>
      <c r="AV33" s="129"/>
      <c r="AW33" s="129"/>
      <c r="AX33" s="129"/>
      <c r="AY33" s="129"/>
      <c r="AZ33" s="129"/>
      <c r="BA33" s="129"/>
      <c r="BB33" s="129"/>
      <c r="BC33" s="129"/>
      <c r="BD33" s="129"/>
      <c r="BE33" s="129"/>
      <c r="BF33" s="129"/>
      <c r="BG33" s="129"/>
      <c r="BH33" s="130"/>
      <c r="BI33" s="128">
        <f>データ!AL7</f>
        <v>110.4</v>
      </c>
      <c r="BJ33" s="129"/>
      <c r="BK33" s="129"/>
      <c r="BL33" s="129"/>
      <c r="BM33" s="129"/>
      <c r="BN33" s="129"/>
      <c r="BO33" s="129"/>
      <c r="BP33" s="129"/>
      <c r="BQ33" s="129"/>
      <c r="BR33" s="129"/>
      <c r="BS33" s="129"/>
      <c r="BT33" s="129"/>
      <c r="BU33" s="129"/>
      <c r="BV33" s="129"/>
      <c r="BW33" s="130"/>
      <c r="BX33" s="128">
        <f>データ!AM7</f>
        <v>97.5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95.7</v>
      </c>
      <c r="DE33" s="129"/>
      <c r="DF33" s="129"/>
      <c r="DG33" s="129"/>
      <c r="DH33" s="129"/>
      <c r="DI33" s="129"/>
      <c r="DJ33" s="129"/>
      <c r="DK33" s="129"/>
      <c r="DL33" s="129"/>
      <c r="DM33" s="129"/>
      <c r="DN33" s="129"/>
      <c r="DO33" s="129"/>
      <c r="DP33" s="129"/>
      <c r="DQ33" s="129"/>
      <c r="DR33" s="130"/>
      <c r="DS33" s="128">
        <f>データ!AU7</f>
        <v>97</v>
      </c>
      <c r="DT33" s="129"/>
      <c r="DU33" s="129"/>
      <c r="DV33" s="129"/>
      <c r="DW33" s="129"/>
      <c r="DX33" s="129"/>
      <c r="DY33" s="129"/>
      <c r="DZ33" s="129"/>
      <c r="EA33" s="129"/>
      <c r="EB33" s="129"/>
      <c r="EC33" s="129"/>
      <c r="ED33" s="129"/>
      <c r="EE33" s="129"/>
      <c r="EF33" s="129"/>
      <c r="EG33" s="130"/>
      <c r="EH33" s="128">
        <f>データ!AV7</f>
        <v>90.2</v>
      </c>
      <c r="EI33" s="129"/>
      <c r="EJ33" s="129"/>
      <c r="EK33" s="129"/>
      <c r="EL33" s="129"/>
      <c r="EM33" s="129"/>
      <c r="EN33" s="129"/>
      <c r="EO33" s="129"/>
      <c r="EP33" s="129"/>
      <c r="EQ33" s="129"/>
      <c r="ER33" s="129"/>
      <c r="ES33" s="129"/>
      <c r="ET33" s="129"/>
      <c r="EU33" s="129"/>
      <c r="EV33" s="130"/>
      <c r="EW33" s="128">
        <f>データ!AW7</f>
        <v>88.6</v>
      </c>
      <c r="EX33" s="129"/>
      <c r="EY33" s="129"/>
      <c r="EZ33" s="129"/>
      <c r="FA33" s="129"/>
      <c r="FB33" s="129"/>
      <c r="FC33" s="129"/>
      <c r="FD33" s="129"/>
      <c r="FE33" s="129"/>
      <c r="FF33" s="129"/>
      <c r="FG33" s="129"/>
      <c r="FH33" s="129"/>
      <c r="FI33" s="129"/>
      <c r="FJ33" s="129"/>
      <c r="FK33" s="130"/>
      <c r="FL33" s="128">
        <f>データ!AX7</f>
        <v>83.8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95.4</v>
      </c>
      <c r="GS33" s="129"/>
      <c r="GT33" s="129"/>
      <c r="GU33" s="129"/>
      <c r="GV33" s="129"/>
      <c r="GW33" s="129"/>
      <c r="GX33" s="129"/>
      <c r="GY33" s="129"/>
      <c r="GZ33" s="129"/>
      <c r="HA33" s="129"/>
      <c r="HB33" s="129"/>
      <c r="HC33" s="129"/>
      <c r="HD33" s="129"/>
      <c r="HE33" s="129"/>
      <c r="HF33" s="130"/>
      <c r="HG33" s="128">
        <f>データ!BF7</f>
        <v>96.8</v>
      </c>
      <c r="HH33" s="129"/>
      <c r="HI33" s="129"/>
      <c r="HJ33" s="129"/>
      <c r="HK33" s="129"/>
      <c r="HL33" s="129"/>
      <c r="HM33" s="129"/>
      <c r="HN33" s="129"/>
      <c r="HO33" s="129"/>
      <c r="HP33" s="129"/>
      <c r="HQ33" s="129"/>
      <c r="HR33" s="129"/>
      <c r="HS33" s="129"/>
      <c r="HT33" s="129"/>
      <c r="HU33" s="130"/>
      <c r="HV33" s="128">
        <f>データ!BG7</f>
        <v>90</v>
      </c>
      <c r="HW33" s="129"/>
      <c r="HX33" s="129"/>
      <c r="HY33" s="129"/>
      <c r="HZ33" s="129"/>
      <c r="IA33" s="129"/>
      <c r="IB33" s="129"/>
      <c r="IC33" s="129"/>
      <c r="ID33" s="129"/>
      <c r="IE33" s="129"/>
      <c r="IF33" s="129"/>
      <c r="IG33" s="129"/>
      <c r="IH33" s="129"/>
      <c r="II33" s="129"/>
      <c r="IJ33" s="130"/>
      <c r="IK33" s="128">
        <f>データ!BH7</f>
        <v>88.4</v>
      </c>
      <c r="IL33" s="129"/>
      <c r="IM33" s="129"/>
      <c r="IN33" s="129"/>
      <c r="IO33" s="129"/>
      <c r="IP33" s="129"/>
      <c r="IQ33" s="129"/>
      <c r="IR33" s="129"/>
      <c r="IS33" s="129"/>
      <c r="IT33" s="129"/>
      <c r="IU33" s="129"/>
      <c r="IV33" s="129"/>
      <c r="IW33" s="129"/>
      <c r="IX33" s="129"/>
      <c r="IY33" s="130"/>
      <c r="IZ33" s="128">
        <f>データ!BI7</f>
        <v>83.8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83</v>
      </c>
      <c r="KG33" s="129"/>
      <c r="KH33" s="129"/>
      <c r="KI33" s="129"/>
      <c r="KJ33" s="129"/>
      <c r="KK33" s="129"/>
      <c r="KL33" s="129"/>
      <c r="KM33" s="129"/>
      <c r="KN33" s="129"/>
      <c r="KO33" s="129"/>
      <c r="KP33" s="129"/>
      <c r="KQ33" s="129"/>
      <c r="KR33" s="129"/>
      <c r="KS33" s="129"/>
      <c r="KT33" s="130"/>
      <c r="KU33" s="128">
        <f>データ!BQ7</f>
        <v>86.4</v>
      </c>
      <c r="KV33" s="129"/>
      <c r="KW33" s="129"/>
      <c r="KX33" s="129"/>
      <c r="KY33" s="129"/>
      <c r="KZ33" s="129"/>
      <c r="LA33" s="129"/>
      <c r="LB33" s="129"/>
      <c r="LC33" s="129"/>
      <c r="LD33" s="129"/>
      <c r="LE33" s="129"/>
      <c r="LF33" s="129"/>
      <c r="LG33" s="129"/>
      <c r="LH33" s="129"/>
      <c r="LI33" s="130"/>
      <c r="LJ33" s="128">
        <f>データ!BR7</f>
        <v>71.5</v>
      </c>
      <c r="LK33" s="129"/>
      <c r="LL33" s="129"/>
      <c r="LM33" s="129"/>
      <c r="LN33" s="129"/>
      <c r="LO33" s="129"/>
      <c r="LP33" s="129"/>
      <c r="LQ33" s="129"/>
      <c r="LR33" s="129"/>
      <c r="LS33" s="129"/>
      <c r="LT33" s="129"/>
      <c r="LU33" s="129"/>
      <c r="LV33" s="129"/>
      <c r="LW33" s="129"/>
      <c r="LX33" s="130"/>
      <c r="LY33" s="128">
        <f>データ!BS7</f>
        <v>70.599999999999994</v>
      </c>
      <c r="LZ33" s="129"/>
      <c r="MA33" s="129"/>
      <c r="MB33" s="129"/>
      <c r="MC33" s="129"/>
      <c r="MD33" s="129"/>
      <c r="ME33" s="129"/>
      <c r="MF33" s="129"/>
      <c r="MG33" s="129"/>
      <c r="MH33" s="129"/>
      <c r="MI33" s="129"/>
      <c r="MJ33" s="129"/>
      <c r="MK33" s="129"/>
      <c r="ML33" s="129"/>
      <c r="MM33" s="130"/>
      <c r="MN33" s="128">
        <f>データ!BT7</f>
        <v>67.7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0"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0"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0"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0"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9" t="s">
        <v>184</v>
      </c>
      <c r="NK39" s="150"/>
      <c r="NL39" s="150"/>
      <c r="NM39" s="150"/>
      <c r="NN39" s="150"/>
      <c r="NO39" s="150"/>
      <c r="NP39" s="150"/>
      <c r="NQ39" s="150"/>
      <c r="NR39" s="150"/>
      <c r="NS39" s="150"/>
      <c r="NT39" s="150"/>
      <c r="NU39" s="150"/>
      <c r="NV39" s="150"/>
      <c r="NW39" s="150"/>
      <c r="NX39" s="151"/>
      <c r="OC39" s="16" t="s">
        <v>68</v>
      </c>
    </row>
    <row r="40" spans="1:393" ht="125.1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9"/>
      <c r="NK40" s="150"/>
      <c r="NL40" s="150"/>
      <c r="NM40" s="150"/>
      <c r="NN40" s="150"/>
      <c r="NO40" s="150"/>
      <c r="NP40" s="150"/>
      <c r="NQ40" s="150"/>
      <c r="NR40" s="150"/>
      <c r="NS40" s="150"/>
      <c r="NT40" s="150"/>
      <c r="NU40" s="150"/>
      <c r="NV40" s="150"/>
      <c r="NW40" s="150"/>
      <c r="NX40" s="151"/>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9"/>
      <c r="NK41" s="150"/>
      <c r="NL41" s="150"/>
      <c r="NM41" s="150"/>
      <c r="NN41" s="150"/>
      <c r="NO41" s="150"/>
      <c r="NP41" s="150"/>
      <c r="NQ41" s="150"/>
      <c r="NR41" s="150"/>
      <c r="NS41" s="150"/>
      <c r="NT41" s="150"/>
      <c r="NU41" s="150"/>
      <c r="NV41" s="150"/>
      <c r="NW41" s="150"/>
      <c r="NX41" s="151"/>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9"/>
      <c r="NK42" s="150"/>
      <c r="NL42" s="150"/>
      <c r="NM42" s="150"/>
      <c r="NN42" s="150"/>
      <c r="NO42" s="150"/>
      <c r="NP42" s="150"/>
      <c r="NQ42" s="150"/>
      <c r="NR42" s="150"/>
      <c r="NS42" s="150"/>
      <c r="NT42" s="150"/>
      <c r="NU42" s="150"/>
      <c r="NV42" s="150"/>
      <c r="NW42" s="150"/>
      <c r="NX42" s="151"/>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9"/>
      <c r="NK43" s="150"/>
      <c r="NL43" s="150"/>
      <c r="NM43" s="150"/>
      <c r="NN43" s="150"/>
      <c r="NO43" s="150"/>
      <c r="NP43" s="150"/>
      <c r="NQ43" s="150"/>
      <c r="NR43" s="150"/>
      <c r="NS43" s="150"/>
      <c r="NT43" s="150"/>
      <c r="NU43" s="150"/>
      <c r="NV43" s="150"/>
      <c r="NW43" s="150"/>
      <c r="NX43" s="151"/>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9"/>
      <c r="NK44" s="150"/>
      <c r="NL44" s="150"/>
      <c r="NM44" s="150"/>
      <c r="NN44" s="150"/>
      <c r="NO44" s="150"/>
      <c r="NP44" s="150"/>
      <c r="NQ44" s="150"/>
      <c r="NR44" s="150"/>
      <c r="NS44" s="150"/>
      <c r="NT44" s="150"/>
      <c r="NU44" s="150"/>
      <c r="NV44" s="150"/>
      <c r="NW44" s="150"/>
      <c r="NX44" s="151"/>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9"/>
      <c r="NK45" s="150"/>
      <c r="NL45" s="150"/>
      <c r="NM45" s="150"/>
      <c r="NN45" s="150"/>
      <c r="NO45" s="150"/>
      <c r="NP45" s="150"/>
      <c r="NQ45" s="150"/>
      <c r="NR45" s="150"/>
      <c r="NS45" s="150"/>
      <c r="NT45" s="150"/>
      <c r="NU45" s="150"/>
      <c r="NV45" s="150"/>
      <c r="NW45" s="150"/>
      <c r="NX45" s="151"/>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9"/>
      <c r="NK46" s="150"/>
      <c r="NL46" s="150"/>
      <c r="NM46" s="150"/>
      <c r="NN46" s="150"/>
      <c r="NO46" s="150"/>
      <c r="NP46" s="150"/>
      <c r="NQ46" s="150"/>
      <c r="NR46" s="150"/>
      <c r="NS46" s="150"/>
      <c r="NT46" s="150"/>
      <c r="NU46" s="150"/>
      <c r="NV46" s="150"/>
      <c r="NW46" s="150"/>
      <c r="NX46" s="151"/>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9"/>
      <c r="NK47" s="150"/>
      <c r="NL47" s="150"/>
      <c r="NM47" s="150"/>
      <c r="NN47" s="150"/>
      <c r="NO47" s="150"/>
      <c r="NP47" s="150"/>
      <c r="NQ47" s="150"/>
      <c r="NR47" s="150"/>
      <c r="NS47" s="150"/>
      <c r="NT47" s="150"/>
      <c r="NU47" s="150"/>
      <c r="NV47" s="150"/>
      <c r="NW47" s="150"/>
      <c r="NX47" s="151"/>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9"/>
      <c r="NK48" s="150"/>
      <c r="NL48" s="150"/>
      <c r="NM48" s="150"/>
      <c r="NN48" s="150"/>
      <c r="NO48" s="150"/>
      <c r="NP48" s="150"/>
      <c r="NQ48" s="150"/>
      <c r="NR48" s="150"/>
      <c r="NS48" s="150"/>
      <c r="NT48" s="150"/>
      <c r="NU48" s="150"/>
      <c r="NV48" s="150"/>
      <c r="NW48" s="150"/>
      <c r="NX48" s="151"/>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9"/>
      <c r="NK49" s="150"/>
      <c r="NL49" s="150"/>
      <c r="NM49" s="150"/>
      <c r="NN49" s="150"/>
      <c r="NO49" s="150"/>
      <c r="NP49" s="150"/>
      <c r="NQ49" s="150"/>
      <c r="NR49" s="150"/>
      <c r="NS49" s="150"/>
      <c r="NT49" s="150"/>
      <c r="NU49" s="150"/>
      <c r="NV49" s="150"/>
      <c r="NW49" s="150"/>
      <c r="NX49" s="151"/>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9"/>
      <c r="NK50" s="150"/>
      <c r="NL50" s="150"/>
      <c r="NM50" s="150"/>
      <c r="NN50" s="150"/>
      <c r="NO50" s="150"/>
      <c r="NP50" s="150"/>
      <c r="NQ50" s="150"/>
      <c r="NR50" s="150"/>
      <c r="NS50" s="150"/>
      <c r="NT50" s="150"/>
      <c r="NU50" s="150"/>
      <c r="NV50" s="150"/>
      <c r="NW50" s="150"/>
      <c r="NX50" s="151"/>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2"/>
      <c r="NK51" s="153"/>
      <c r="NL51" s="153"/>
      <c r="NM51" s="153"/>
      <c r="NN51" s="153"/>
      <c r="NO51" s="153"/>
      <c r="NP51" s="153"/>
      <c r="NQ51" s="153"/>
      <c r="NR51" s="153"/>
      <c r="NS51" s="153"/>
      <c r="NT51" s="153"/>
      <c r="NU51" s="153"/>
      <c r="NV51" s="153"/>
      <c r="NW51" s="153"/>
      <c r="NX51" s="154"/>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55" t="s">
        <v>81</v>
      </c>
      <c r="NK52" s="156"/>
      <c r="NL52" s="156"/>
      <c r="NM52" s="156"/>
      <c r="NN52" s="156"/>
      <c r="NO52" s="156"/>
      <c r="NP52" s="156"/>
      <c r="NQ52" s="156"/>
      <c r="NR52" s="156"/>
      <c r="NS52" s="156"/>
      <c r="NT52" s="156"/>
      <c r="NU52" s="156"/>
      <c r="NV52" s="156"/>
      <c r="NW52" s="156"/>
      <c r="NX52" s="157"/>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58"/>
      <c r="NK53" s="159"/>
      <c r="NL53" s="159"/>
      <c r="NM53" s="159"/>
      <c r="NN53" s="159"/>
      <c r="NO53" s="159"/>
      <c r="NP53" s="159"/>
      <c r="NQ53" s="159"/>
      <c r="NR53" s="159"/>
      <c r="NS53" s="159"/>
      <c r="NT53" s="159"/>
      <c r="NU53" s="159"/>
      <c r="NV53" s="159"/>
      <c r="NW53" s="159"/>
      <c r="NX53" s="160"/>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49" t="s">
        <v>185</v>
      </c>
      <c r="NK54" s="150"/>
      <c r="NL54" s="150"/>
      <c r="NM54" s="150"/>
      <c r="NN54" s="150"/>
      <c r="NO54" s="150"/>
      <c r="NP54" s="150"/>
      <c r="NQ54" s="150"/>
      <c r="NR54" s="150"/>
      <c r="NS54" s="150"/>
      <c r="NT54" s="150"/>
      <c r="NU54" s="150"/>
      <c r="NV54" s="150"/>
      <c r="NW54" s="150"/>
      <c r="NX54" s="151"/>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78843</v>
      </c>
      <c r="Q55" s="138"/>
      <c r="R55" s="138"/>
      <c r="S55" s="138"/>
      <c r="T55" s="138"/>
      <c r="U55" s="138"/>
      <c r="V55" s="138"/>
      <c r="W55" s="138"/>
      <c r="X55" s="138"/>
      <c r="Y55" s="138"/>
      <c r="Z55" s="138"/>
      <c r="AA55" s="138"/>
      <c r="AB55" s="138"/>
      <c r="AC55" s="138"/>
      <c r="AD55" s="139"/>
      <c r="AE55" s="137">
        <f>データ!CB7</f>
        <v>79821</v>
      </c>
      <c r="AF55" s="138"/>
      <c r="AG55" s="138"/>
      <c r="AH55" s="138"/>
      <c r="AI55" s="138"/>
      <c r="AJ55" s="138"/>
      <c r="AK55" s="138"/>
      <c r="AL55" s="138"/>
      <c r="AM55" s="138"/>
      <c r="AN55" s="138"/>
      <c r="AO55" s="138"/>
      <c r="AP55" s="138"/>
      <c r="AQ55" s="138"/>
      <c r="AR55" s="138"/>
      <c r="AS55" s="139"/>
      <c r="AT55" s="137">
        <f>データ!CC7</f>
        <v>90082</v>
      </c>
      <c r="AU55" s="138"/>
      <c r="AV55" s="138"/>
      <c r="AW55" s="138"/>
      <c r="AX55" s="138"/>
      <c r="AY55" s="138"/>
      <c r="AZ55" s="138"/>
      <c r="BA55" s="138"/>
      <c r="BB55" s="138"/>
      <c r="BC55" s="138"/>
      <c r="BD55" s="138"/>
      <c r="BE55" s="138"/>
      <c r="BF55" s="138"/>
      <c r="BG55" s="138"/>
      <c r="BH55" s="139"/>
      <c r="BI55" s="137">
        <f>データ!CD7</f>
        <v>97011</v>
      </c>
      <c r="BJ55" s="138"/>
      <c r="BK55" s="138"/>
      <c r="BL55" s="138"/>
      <c r="BM55" s="138"/>
      <c r="BN55" s="138"/>
      <c r="BO55" s="138"/>
      <c r="BP55" s="138"/>
      <c r="BQ55" s="138"/>
      <c r="BR55" s="138"/>
      <c r="BS55" s="138"/>
      <c r="BT55" s="138"/>
      <c r="BU55" s="138"/>
      <c r="BV55" s="138"/>
      <c r="BW55" s="139"/>
      <c r="BX55" s="137">
        <f>データ!CE7</f>
        <v>94916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23350</v>
      </c>
      <c r="DE55" s="138"/>
      <c r="DF55" s="138"/>
      <c r="DG55" s="138"/>
      <c r="DH55" s="138"/>
      <c r="DI55" s="138"/>
      <c r="DJ55" s="138"/>
      <c r="DK55" s="138"/>
      <c r="DL55" s="138"/>
      <c r="DM55" s="138"/>
      <c r="DN55" s="138"/>
      <c r="DO55" s="138"/>
      <c r="DP55" s="138"/>
      <c r="DQ55" s="138"/>
      <c r="DR55" s="139"/>
      <c r="DS55" s="137">
        <f>データ!CM7</f>
        <v>23879</v>
      </c>
      <c r="DT55" s="138"/>
      <c r="DU55" s="138"/>
      <c r="DV55" s="138"/>
      <c r="DW55" s="138"/>
      <c r="DX55" s="138"/>
      <c r="DY55" s="138"/>
      <c r="DZ55" s="138"/>
      <c r="EA55" s="138"/>
      <c r="EB55" s="138"/>
      <c r="EC55" s="138"/>
      <c r="ED55" s="138"/>
      <c r="EE55" s="138"/>
      <c r="EF55" s="138"/>
      <c r="EG55" s="139"/>
      <c r="EH55" s="137">
        <f>データ!CN7</f>
        <v>26149</v>
      </c>
      <c r="EI55" s="138"/>
      <c r="EJ55" s="138"/>
      <c r="EK55" s="138"/>
      <c r="EL55" s="138"/>
      <c r="EM55" s="138"/>
      <c r="EN55" s="138"/>
      <c r="EO55" s="138"/>
      <c r="EP55" s="138"/>
      <c r="EQ55" s="138"/>
      <c r="ER55" s="138"/>
      <c r="ES55" s="138"/>
      <c r="ET55" s="138"/>
      <c r="EU55" s="138"/>
      <c r="EV55" s="139"/>
      <c r="EW55" s="137">
        <f>データ!CO7</f>
        <v>26981</v>
      </c>
      <c r="EX55" s="138"/>
      <c r="EY55" s="138"/>
      <c r="EZ55" s="138"/>
      <c r="FA55" s="138"/>
      <c r="FB55" s="138"/>
      <c r="FC55" s="138"/>
      <c r="FD55" s="138"/>
      <c r="FE55" s="138"/>
      <c r="FF55" s="138"/>
      <c r="FG55" s="138"/>
      <c r="FH55" s="138"/>
      <c r="FI55" s="138"/>
      <c r="FJ55" s="138"/>
      <c r="FK55" s="139"/>
      <c r="FL55" s="137">
        <f>データ!CP7</f>
        <v>26781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45.8</v>
      </c>
      <c r="GS55" s="129"/>
      <c r="GT55" s="129"/>
      <c r="GU55" s="129"/>
      <c r="GV55" s="129"/>
      <c r="GW55" s="129"/>
      <c r="GX55" s="129"/>
      <c r="GY55" s="129"/>
      <c r="GZ55" s="129"/>
      <c r="HA55" s="129"/>
      <c r="HB55" s="129"/>
      <c r="HC55" s="129"/>
      <c r="HD55" s="129"/>
      <c r="HE55" s="129"/>
      <c r="HF55" s="130"/>
      <c r="HG55" s="128">
        <f>データ!CX7</f>
        <v>44.4</v>
      </c>
      <c r="HH55" s="129"/>
      <c r="HI55" s="129"/>
      <c r="HJ55" s="129"/>
      <c r="HK55" s="129"/>
      <c r="HL55" s="129"/>
      <c r="HM55" s="129"/>
      <c r="HN55" s="129"/>
      <c r="HO55" s="129"/>
      <c r="HP55" s="129"/>
      <c r="HQ55" s="129"/>
      <c r="HR55" s="129"/>
      <c r="HS55" s="129"/>
      <c r="HT55" s="129"/>
      <c r="HU55" s="130"/>
      <c r="HV55" s="128">
        <f>データ!CY7</f>
        <v>40.700000000000003</v>
      </c>
      <c r="HW55" s="129"/>
      <c r="HX55" s="129"/>
      <c r="HY55" s="129"/>
      <c r="HZ55" s="129"/>
      <c r="IA55" s="129"/>
      <c r="IB55" s="129"/>
      <c r="IC55" s="129"/>
      <c r="ID55" s="129"/>
      <c r="IE55" s="129"/>
      <c r="IF55" s="129"/>
      <c r="IG55" s="129"/>
      <c r="IH55" s="129"/>
      <c r="II55" s="129"/>
      <c r="IJ55" s="130"/>
      <c r="IK55" s="128">
        <f>データ!CZ7</f>
        <v>38.5</v>
      </c>
      <c r="IL55" s="129"/>
      <c r="IM55" s="129"/>
      <c r="IN55" s="129"/>
      <c r="IO55" s="129"/>
      <c r="IP55" s="129"/>
      <c r="IQ55" s="129"/>
      <c r="IR55" s="129"/>
      <c r="IS55" s="129"/>
      <c r="IT55" s="129"/>
      <c r="IU55" s="129"/>
      <c r="IV55" s="129"/>
      <c r="IW55" s="129"/>
      <c r="IX55" s="129"/>
      <c r="IY55" s="130"/>
      <c r="IZ55" s="128">
        <f>データ!DA7</f>
        <v>44.3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30.1</v>
      </c>
      <c r="KG55" s="129"/>
      <c r="KH55" s="129"/>
      <c r="KI55" s="129"/>
      <c r="KJ55" s="129"/>
      <c r="KK55" s="129"/>
      <c r="KL55" s="129"/>
      <c r="KM55" s="129"/>
      <c r="KN55" s="129"/>
      <c r="KO55" s="129"/>
      <c r="KP55" s="129"/>
      <c r="KQ55" s="129"/>
      <c r="KR55" s="129"/>
      <c r="KS55" s="129"/>
      <c r="KT55" s="130"/>
      <c r="KU55" s="128">
        <f>データ!DI7</f>
        <v>30.3</v>
      </c>
      <c r="KV55" s="129"/>
      <c r="KW55" s="129"/>
      <c r="KX55" s="129"/>
      <c r="KY55" s="129"/>
      <c r="KZ55" s="129"/>
      <c r="LA55" s="129"/>
      <c r="LB55" s="129"/>
      <c r="LC55" s="129"/>
      <c r="LD55" s="129"/>
      <c r="LE55" s="129"/>
      <c r="LF55" s="129"/>
      <c r="LG55" s="129"/>
      <c r="LH55" s="129"/>
      <c r="LI55" s="130"/>
      <c r="LJ55" s="128">
        <f>データ!DJ7</f>
        <v>24.4</v>
      </c>
      <c r="LK55" s="129"/>
      <c r="LL55" s="129"/>
      <c r="LM55" s="129"/>
      <c r="LN55" s="129"/>
      <c r="LO55" s="129"/>
      <c r="LP55" s="129"/>
      <c r="LQ55" s="129"/>
      <c r="LR55" s="129"/>
      <c r="LS55" s="129"/>
      <c r="LT55" s="129"/>
      <c r="LU55" s="129"/>
      <c r="LV55" s="129"/>
      <c r="LW55" s="129"/>
      <c r="LX55" s="130"/>
      <c r="LY55" s="128">
        <f>データ!DK7</f>
        <v>24.3</v>
      </c>
      <c r="LZ55" s="129"/>
      <c r="MA55" s="129"/>
      <c r="MB55" s="129"/>
      <c r="MC55" s="129"/>
      <c r="MD55" s="129"/>
      <c r="ME55" s="129"/>
      <c r="MF55" s="129"/>
      <c r="MG55" s="129"/>
      <c r="MH55" s="129"/>
      <c r="MI55" s="129"/>
      <c r="MJ55" s="129"/>
      <c r="MK55" s="129"/>
      <c r="ML55" s="129"/>
      <c r="MM55" s="130"/>
      <c r="MN55" s="128">
        <f>データ!DL7</f>
        <v>27.4</v>
      </c>
      <c r="MO55" s="129"/>
      <c r="MP55" s="129"/>
      <c r="MQ55" s="129"/>
      <c r="MR55" s="129"/>
      <c r="MS55" s="129"/>
      <c r="MT55" s="129"/>
      <c r="MU55" s="129"/>
      <c r="MV55" s="129"/>
      <c r="MW55" s="129"/>
      <c r="MX55" s="129"/>
      <c r="MY55" s="129"/>
      <c r="MZ55" s="129"/>
      <c r="NA55" s="129"/>
      <c r="NB55" s="130"/>
      <c r="NC55" s="2"/>
      <c r="ND55" s="2"/>
      <c r="NE55" s="2"/>
      <c r="NF55" s="2"/>
      <c r="NG55" s="2"/>
      <c r="NH55" s="15"/>
      <c r="NI55" s="2"/>
      <c r="NJ55" s="149"/>
      <c r="NK55" s="150"/>
      <c r="NL55" s="150"/>
      <c r="NM55" s="150"/>
      <c r="NN55" s="150"/>
      <c r="NO55" s="150"/>
      <c r="NP55" s="150"/>
      <c r="NQ55" s="150"/>
      <c r="NR55" s="150"/>
      <c r="NS55" s="150"/>
      <c r="NT55" s="150"/>
      <c r="NU55" s="150"/>
      <c r="NV55" s="150"/>
      <c r="NW55" s="150"/>
      <c r="NX55" s="151"/>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49"/>
      <c r="NK56" s="150"/>
      <c r="NL56" s="150"/>
      <c r="NM56" s="150"/>
      <c r="NN56" s="150"/>
      <c r="NO56" s="150"/>
      <c r="NP56" s="150"/>
      <c r="NQ56" s="150"/>
      <c r="NR56" s="150"/>
      <c r="NS56" s="150"/>
      <c r="NT56" s="150"/>
      <c r="NU56" s="150"/>
      <c r="NV56" s="150"/>
      <c r="NW56" s="150"/>
      <c r="NX56" s="151"/>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9"/>
      <c r="NK57" s="150"/>
      <c r="NL57" s="150"/>
      <c r="NM57" s="150"/>
      <c r="NN57" s="150"/>
      <c r="NO57" s="150"/>
      <c r="NP57" s="150"/>
      <c r="NQ57" s="150"/>
      <c r="NR57" s="150"/>
      <c r="NS57" s="150"/>
      <c r="NT57" s="150"/>
      <c r="NU57" s="150"/>
      <c r="NV57" s="150"/>
      <c r="NW57" s="150"/>
      <c r="NX57" s="151"/>
    </row>
    <row r="58" spans="1:393" ht="5.1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9"/>
      <c r="NK58" s="150"/>
      <c r="NL58" s="150"/>
      <c r="NM58" s="150"/>
      <c r="NN58" s="150"/>
      <c r="NO58" s="150"/>
      <c r="NP58" s="150"/>
      <c r="NQ58" s="150"/>
      <c r="NR58" s="150"/>
      <c r="NS58" s="150"/>
      <c r="NT58" s="150"/>
      <c r="NU58" s="150"/>
      <c r="NV58" s="150"/>
      <c r="NW58" s="150"/>
      <c r="NX58" s="151"/>
    </row>
    <row r="59" spans="1:393" ht="5.1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9"/>
      <c r="NK59" s="150"/>
      <c r="NL59" s="150"/>
      <c r="NM59" s="150"/>
      <c r="NN59" s="150"/>
      <c r="NO59" s="150"/>
      <c r="NP59" s="150"/>
      <c r="NQ59" s="150"/>
      <c r="NR59" s="150"/>
      <c r="NS59" s="150"/>
      <c r="NT59" s="150"/>
      <c r="NU59" s="150"/>
      <c r="NV59" s="150"/>
      <c r="NW59" s="150"/>
      <c r="NX59" s="151"/>
    </row>
    <row r="60" spans="1:393" ht="5.1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9"/>
      <c r="NK60" s="150"/>
      <c r="NL60" s="150"/>
      <c r="NM60" s="150"/>
      <c r="NN60" s="150"/>
      <c r="NO60" s="150"/>
      <c r="NP60" s="150"/>
      <c r="NQ60" s="150"/>
      <c r="NR60" s="150"/>
      <c r="NS60" s="150"/>
      <c r="NT60" s="150"/>
      <c r="NU60" s="150"/>
      <c r="NV60" s="150"/>
      <c r="NW60" s="150"/>
      <c r="NX60" s="151"/>
    </row>
    <row r="61" spans="1:393" ht="5.1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9"/>
      <c r="NK61" s="150"/>
      <c r="NL61" s="150"/>
      <c r="NM61" s="150"/>
      <c r="NN61" s="150"/>
      <c r="NO61" s="150"/>
      <c r="NP61" s="150"/>
      <c r="NQ61" s="150"/>
      <c r="NR61" s="150"/>
      <c r="NS61" s="150"/>
      <c r="NT61" s="150"/>
      <c r="NU61" s="150"/>
      <c r="NV61" s="150"/>
      <c r="NW61" s="150"/>
      <c r="NX61" s="151"/>
    </row>
    <row r="62" spans="1:393" ht="8.1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9"/>
      <c r="NK62" s="150"/>
      <c r="NL62" s="150"/>
      <c r="NM62" s="150"/>
      <c r="NN62" s="150"/>
      <c r="NO62" s="150"/>
      <c r="NP62" s="150"/>
      <c r="NQ62" s="150"/>
      <c r="NR62" s="150"/>
      <c r="NS62" s="150"/>
      <c r="NT62" s="150"/>
      <c r="NU62" s="150"/>
      <c r="NV62" s="150"/>
      <c r="NW62" s="150"/>
      <c r="NX62" s="151"/>
    </row>
    <row r="63" spans="1:393" ht="8.1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9"/>
      <c r="NK63" s="150"/>
      <c r="NL63" s="150"/>
      <c r="NM63" s="150"/>
      <c r="NN63" s="150"/>
      <c r="NO63" s="150"/>
      <c r="NP63" s="150"/>
      <c r="NQ63" s="150"/>
      <c r="NR63" s="150"/>
      <c r="NS63" s="150"/>
      <c r="NT63" s="150"/>
      <c r="NU63" s="150"/>
      <c r="NV63" s="150"/>
      <c r="NW63" s="150"/>
      <c r="NX63" s="151"/>
    </row>
    <row r="64" spans="1:393" ht="8.1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9"/>
      <c r="NK64" s="150"/>
      <c r="NL64" s="150"/>
      <c r="NM64" s="150"/>
      <c r="NN64" s="150"/>
      <c r="NO64" s="150"/>
      <c r="NP64" s="150"/>
      <c r="NQ64" s="150"/>
      <c r="NR64" s="150"/>
      <c r="NS64" s="150"/>
      <c r="NT64" s="150"/>
      <c r="NU64" s="150"/>
      <c r="NV64" s="150"/>
      <c r="NW64" s="150"/>
      <c r="NX64" s="151"/>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9"/>
      <c r="NK65" s="150"/>
      <c r="NL65" s="150"/>
      <c r="NM65" s="150"/>
      <c r="NN65" s="150"/>
      <c r="NO65" s="150"/>
      <c r="NP65" s="150"/>
      <c r="NQ65" s="150"/>
      <c r="NR65" s="150"/>
      <c r="NS65" s="150"/>
      <c r="NT65" s="150"/>
      <c r="NU65" s="150"/>
      <c r="NV65" s="150"/>
      <c r="NW65" s="150"/>
      <c r="NX65" s="151"/>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9"/>
      <c r="NK66" s="150"/>
      <c r="NL66" s="150"/>
      <c r="NM66" s="150"/>
      <c r="NN66" s="150"/>
      <c r="NO66" s="150"/>
      <c r="NP66" s="150"/>
      <c r="NQ66" s="150"/>
      <c r="NR66" s="150"/>
      <c r="NS66" s="150"/>
      <c r="NT66" s="150"/>
      <c r="NU66" s="150"/>
      <c r="NV66" s="150"/>
      <c r="NW66" s="150"/>
      <c r="NX66" s="151"/>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2"/>
      <c r="NK67" s="153"/>
      <c r="NL67" s="153"/>
      <c r="NM67" s="153"/>
      <c r="NN67" s="153"/>
      <c r="NO67" s="153"/>
      <c r="NP67" s="153"/>
      <c r="NQ67" s="153"/>
      <c r="NR67" s="153"/>
      <c r="NS67" s="153"/>
      <c r="NT67" s="153"/>
      <c r="NU67" s="153"/>
      <c r="NV67" s="153"/>
      <c r="NW67" s="153"/>
      <c r="NX67" s="154"/>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55" t="s">
        <v>87</v>
      </c>
      <c r="NK68" s="156"/>
      <c r="NL68" s="156"/>
      <c r="NM68" s="156"/>
      <c r="NN68" s="156"/>
      <c r="NO68" s="156"/>
      <c r="NP68" s="156"/>
      <c r="NQ68" s="156"/>
      <c r="NR68" s="156"/>
      <c r="NS68" s="156"/>
      <c r="NT68" s="156"/>
      <c r="NU68" s="156"/>
      <c r="NV68" s="156"/>
      <c r="NW68" s="156"/>
      <c r="NX68" s="157"/>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58"/>
      <c r="NK69" s="159"/>
      <c r="NL69" s="159"/>
      <c r="NM69" s="159"/>
      <c r="NN69" s="159"/>
      <c r="NO69" s="159"/>
      <c r="NP69" s="159"/>
      <c r="NQ69" s="159"/>
      <c r="NR69" s="159"/>
      <c r="NS69" s="159"/>
      <c r="NT69" s="159"/>
      <c r="NU69" s="159"/>
      <c r="NV69" s="159"/>
      <c r="NW69" s="159"/>
      <c r="NX69" s="160"/>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9" t="s">
        <v>186</v>
      </c>
      <c r="NK70" s="150"/>
      <c r="NL70" s="150"/>
      <c r="NM70" s="150"/>
      <c r="NN70" s="150"/>
      <c r="NO70" s="150"/>
      <c r="NP70" s="150"/>
      <c r="NQ70" s="150"/>
      <c r="NR70" s="150"/>
      <c r="NS70" s="150"/>
      <c r="NT70" s="150"/>
      <c r="NU70" s="150"/>
      <c r="NV70" s="150"/>
      <c r="NW70" s="150"/>
      <c r="NX70" s="151"/>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9"/>
      <c r="NK71" s="150"/>
      <c r="NL71" s="150"/>
      <c r="NM71" s="150"/>
      <c r="NN71" s="150"/>
      <c r="NO71" s="150"/>
      <c r="NP71" s="150"/>
      <c r="NQ71" s="150"/>
      <c r="NR71" s="150"/>
      <c r="NS71" s="150"/>
      <c r="NT71" s="150"/>
      <c r="NU71" s="150"/>
      <c r="NV71" s="150"/>
      <c r="NW71" s="150"/>
      <c r="NX71" s="151"/>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9"/>
      <c r="NK72" s="150"/>
      <c r="NL72" s="150"/>
      <c r="NM72" s="150"/>
      <c r="NN72" s="150"/>
      <c r="NO72" s="150"/>
      <c r="NP72" s="150"/>
      <c r="NQ72" s="150"/>
      <c r="NR72" s="150"/>
      <c r="NS72" s="150"/>
      <c r="NT72" s="150"/>
      <c r="NU72" s="150"/>
      <c r="NV72" s="150"/>
      <c r="NW72" s="150"/>
      <c r="NX72" s="151"/>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9"/>
      <c r="NK78" s="150"/>
      <c r="NL78" s="150"/>
      <c r="NM78" s="150"/>
      <c r="NN78" s="150"/>
      <c r="NO78" s="150"/>
      <c r="NP78" s="150"/>
      <c r="NQ78" s="150"/>
      <c r="NR78" s="150"/>
      <c r="NS78" s="150"/>
      <c r="NT78" s="150"/>
      <c r="NU78" s="150"/>
      <c r="NV78" s="150"/>
      <c r="NW78" s="150"/>
      <c r="NX78" s="151"/>
    </row>
    <row r="79" spans="1:388" ht="13.5" customHeight="1" x14ac:dyDescent="0.2">
      <c r="A79" s="2"/>
      <c r="B79" s="14"/>
      <c r="C79" s="2"/>
      <c r="D79" s="2"/>
      <c r="E79" s="2"/>
      <c r="F79" s="2"/>
      <c r="G79" s="127" t="s">
        <v>58</v>
      </c>
      <c r="H79" s="127"/>
      <c r="I79" s="127"/>
      <c r="J79" s="127"/>
      <c r="K79" s="127"/>
      <c r="L79" s="127"/>
      <c r="M79" s="127"/>
      <c r="N79" s="127"/>
      <c r="O79" s="127"/>
      <c r="P79" s="128">
        <f>データ!DS7</f>
        <v>3.9</v>
      </c>
      <c r="Q79" s="129"/>
      <c r="R79" s="129"/>
      <c r="S79" s="129"/>
      <c r="T79" s="129"/>
      <c r="U79" s="129"/>
      <c r="V79" s="129"/>
      <c r="W79" s="129"/>
      <c r="X79" s="129"/>
      <c r="Y79" s="129"/>
      <c r="Z79" s="129"/>
      <c r="AA79" s="129"/>
      <c r="AB79" s="129"/>
      <c r="AC79" s="129"/>
      <c r="AD79" s="130"/>
      <c r="AE79" s="128">
        <f>データ!DT7</f>
        <v>1.9</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3.2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51</v>
      </c>
      <c r="DH79" s="129"/>
      <c r="DI79" s="129"/>
      <c r="DJ79" s="129"/>
      <c r="DK79" s="129"/>
      <c r="DL79" s="129"/>
      <c r="DM79" s="129"/>
      <c r="DN79" s="129"/>
      <c r="DO79" s="129"/>
      <c r="DP79" s="129"/>
      <c r="DQ79" s="129"/>
      <c r="DR79" s="129"/>
      <c r="DS79" s="129"/>
      <c r="DT79" s="129"/>
      <c r="DU79" s="130"/>
      <c r="DV79" s="128">
        <f>データ!EE7</f>
        <v>54</v>
      </c>
      <c r="DW79" s="129"/>
      <c r="DX79" s="129"/>
      <c r="DY79" s="129"/>
      <c r="DZ79" s="129"/>
      <c r="EA79" s="129"/>
      <c r="EB79" s="129"/>
      <c r="EC79" s="129"/>
      <c r="ED79" s="129"/>
      <c r="EE79" s="129"/>
      <c r="EF79" s="129"/>
      <c r="EG79" s="129"/>
      <c r="EH79" s="129"/>
      <c r="EI79" s="129"/>
      <c r="EJ79" s="130"/>
      <c r="EK79" s="128">
        <f>データ!EF7</f>
        <v>56.9</v>
      </c>
      <c r="EL79" s="129"/>
      <c r="EM79" s="129"/>
      <c r="EN79" s="129"/>
      <c r="EO79" s="129"/>
      <c r="EP79" s="129"/>
      <c r="EQ79" s="129"/>
      <c r="ER79" s="129"/>
      <c r="ES79" s="129"/>
      <c r="ET79" s="129"/>
      <c r="EU79" s="129"/>
      <c r="EV79" s="129"/>
      <c r="EW79" s="129"/>
      <c r="EX79" s="129"/>
      <c r="EY79" s="130"/>
      <c r="EZ79" s="128">
        <f>データ!EG7</f>
        <v>61.3</v>
      </c>
      <c r="FA79" s="129"/>
      <c r="FB79" s="129"/>
      <c r="FC79" s="129"/>
      <c r="FD79" s="129"/>
      <c r="FE79" s="129"/>
      <c r="FF79" s="129"/>
      <c r="FG79" s="129"/>
      <c r="FH79" s="129"/>
      <c r="FI79" s="129"/>
      <c r="FJ79" s="129"/>
      <c r="FK79" s="129"/>
      <c r="FL79" s="129"/>
      <c r="FM79" s="129"/>
      <c r="FN79" s="130"/>
      <c r="FO79" s="128">
        <f>データ!EH7</f>
        <v>63.9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63.7</v>
      </c>
      <c r="GU79" s="129"/>
      <c r="GV79" s="129"/>
      <c r="GW79" s="129"/>
      <c r="GX79" s="129"/>
      <c r="GY79" s="129"/>
      <c r="GZ79" s="129"/>
      <c r="HA79" s="129"/>
      <c r="HB79" s="129"/>
      <c r="HC79" s="129"/>
      <c r="HD79" s="129"/>
      <c r="HE79" s="129"/>
      <c r="HF79" s="129"/>
      <c r="HG79" s="129"/>
      <c r="HH79" s="130"/>
      <c r="HI79" s="128">
        <f>データ!EP7</f>
        <v>65.8</v>
      </c>
      <c r="HJ79" s="129"/>
      <c r="HK79" s="129"/>
      <c r="HL79" s="129"/>
      <c r="HM79" s="129"/>
      <c r="HN79" s="129"/>
      <c r="HO79" s="129"/>
      <c r="HP79" s="129"/>
      <c r="HQ79" s="129"/>
      <c r="HR79" s="129"/>
      <c r="HS79" s="129"/>
      <c r="HT79" s="129"/>
      <c r="HU79" s="129"/>
      <c r="HV79" s="129"/>
      <c r="HW79" s="130"/>
      <c r="HX79" s="128">
        <f>データ!EQ7</f>
        <v>70.599999999999994</v>
      </c>
      <c r="HY79" s="129"/>
      <c r="HZ79" s="129"/>
      <c r="IA79" s="129"/>
      <c r="IB79" s="129"/>
      <c r="IC79" s="129"/>
      <c r="ID79" s="129"/>
      <c r="IE79" s="129"/>
      <c r="IF79" s="129"/>
      <c r="IG79" s="129"/>
      <c r="IH79" s="129"/>
      <c r="II79" s="129"/>
      <c r="IJ79" s="129"/>
      <c r="IK79" s="129"/>
      <c r="IL79" s="130"/>
      <c r="IM79" s="128">
        <f>データ!ER7</f>
        <v>77</v>
      </c>
      <c r="IN79" s="129"/>
      <c r="IO79" s="129"/>
      <c r="IP79" s="129"/>
      <c r="IQ79" s="129"/>
      <c r="IR79" s="129"/>
      <c r="IS79" s="129"/>
      <c r="IT79" s="129"/>
      <c r="IU79" s="129"/>
      <c r="IV79" s="129"/>
      <c r="IW79" s="129"/>
      <c r="IX79" s="129"/>
      <c r="IY79" s="129"/>
      <c r="IZ79" s="129"/>
      <c r="JA79" s="130"/>
      <c r="JB79" s="128">
        <f>データ!ES7</f>
        <v>84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46175806</v>
      </c>
      <c r="KH79" s="138"/>
      <c r="KI79" s="138"/>
      <c r="KJ79" s="138"/>
      <c r="KK79" s="138"/>
      <c r="KL79" s="138"/>
      <c r="KM79" s="138"/>
      <c r="KN79" s="138"/>
      <c r="KO79" s="138"/>
      <c r="KP79" s="138"/>
      <c r="KQ79" s="138"/>
      <c r="KR79" s="138"/>
      <c r="KS79" s="138"/>
      <c r="KT79" s="138"/>
      <c r="KU79" s="139"/>
      <c r="KV79" s="137">
        <f>データ!FA7</f>
        <v>47552943</v>
      </c>
      <c r="KW79" s="138"/>
      <c r="KX79" s="138"/>
      <c r="KY79" s="138"/>
      <c r="KZ79" s="138"/>
      <c r="LA79" s="138"/>
      <c r="LB79" s="138"/>
      <c r="LC79" s="138"/>
      <c r="LD79" s="138"/>
      <c r="LE79" s="138"/>
      <c r="LF79" s="138"/>
      <c r="LG79" s="138"/>
      <c r="LH79" s="138"/>
      <c r="LI79" s="138"/>
      <c r="LJ79" s="139"/>
      <c r="LK79" s="137">
        <f>データ!FB7</f>
        <v>50035421</v>
      </c>
      <c r="LL79" s="138"/>
      <c r="LM79" s="138"/>
      <c r="LN79" s="138"/>
      <c r="LO79" s="138"/>
      <c r="LP79" s="138"/>
      <c r="LQ79" s="138"/>
      <c r="LR79" s="138"/>
      <c r="LS79" s="138"/>
      <c r="LT79" s="138"/>
      <c r="LU79" s="138"/>
      <c r="LV79" s="138"/>
      <c r="LW79" s="138"/>
      <c r="LX79" s="138"/>
      <c r="LY79" s="139"/>
      <c r="LZ79" s="137">
        <f>データ!FC7</f>
        <v>51693528</v>
      </c>
      <c r="MA79" s="138"/>
      <c r="MB79" s="138"/>
      <c r="MC79" s="138"/>
      <c r="MD79" s="138"/>
      <c r="ME79" s="138"/>
      <c r="MF79" s="138"/>
      <c r="MG79" s="138"/>
      <c r="MH79" s="138"/>
      <c r="MI79" s="138"/>
      <c r="MJ79" s="138"/>
      <c r="MK79" s="138"/>
      <c r="ML79" s="138"/>
      <c r="MM79" s="138"/>
      <c r="MN79" s="139"/>
      <c r="MO79" s="137">
        <f>データ!FD7</f>
        <v>54790591</v>
      </c>
      <c r="MP79" s="138"/>
      <c r="MQ79" s="138"/>
      <c r="MR79" s="138"/>
      <c r="MS79" s="138"/>
      <c r="MT79" s="138"/>
      <c r="MU79" s="138"/>
      <c r="MV79" s="138"/>
      <c r="MW79" s="138"/>
      <c r="MX79" s="138"/>
      <c r="MY79" s="138"/>
      <c r="MZ79" s="138"/>
      <c r="NA79" s="138"/>
      <c r="NB79" s="138"/>
      <c r="NC79" s="139"/>
      <c r="ND79" s="2"/>
      <c r="NE79" s="2"/>
      <c r="NF79" s="2"/>
      <c r="NG79" s="21"/>
      <c r="NH79" s="15"/>
      <c r="NI79" s="2"/>
      <c r="NJ79" s="149"/>
      <c r="NK79" s="150"/>
      <c r="NL79" s="150"/>
      <c r="NM79" s="150"/>
      <c r="NN79" s="150"/>
      <c r="NO79" s="150"/>
      <c r="NP79" s="150"/>
      <c r="NQ79" s="150"/>
      <c r="NR79" s="150"/>
      <c r="NS79" s="150"/>
      <c r="NT79" s="150"/>
      <c r="NU79" s="150"/>
      <c r="NV79" s="150"/>
      <c r="NW79" s="150"/>
      <c r="NX79" s="151"/>
    </row>
    <row r="80" spans="1:388" ht="13.5" customHeight="1" x14ac:dyDescent="0.2">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9"/>
      <c r="NK80" s="150"/>
      <c r="NL80" s="150"/>
      <c r="NM80" s="150"/>
      <c r="NN80" s="150"/>
      <c r="NO80" s="150"/>
      <c r="NP80" s="150"/>
      <c r="NQ80" s="150"/>
      <c r="NR80" s="150"/>
      <c r="NS80" s="150"/>
      <c r="NT80" s="150"/>
      <c r="NU80" s="150"/>
      <c r="NV80" s="150"/>
      <c r="NW80" s="150"/>
      <c r="NX80" s="151"/>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9"/>
      <c r="NK81" s="150"/>
      <c r="NL81" s="150"/>
      <c r="NM81" s="150"/>
      <c r="NN81" s="150"/>
      <c r="NO81" s="150"/>
      <c r="NP81" s="150"/>
      <c r="NQ81" s="150"/>
      <c r="NR81" s="150"/>
      <c r="NS81" s="150"/>
      <c r="NT81" s="150"/>
      <c r="NU81" s="150"/>
      <c r="NV81" s="150"/>
      <c r="NW81" s="150"/>
      <c r="NX81" s="151"/>
    </row>
    <row r="82" spans="1:388" ht="5.1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5.1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5.1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2"/>
      <c r="NK84" s="153"/>
      <c r="NL84" s="153"/>
      <c r="NM84" s="153"/>
      <c r="NN84" s="153"/>
      <c r="NO84" s="153"/>
      <c r="NP84" s="153"/>
      <c r="NQ84" s="153"/>
      <c r="NR84" s="153"/>
      <c r="NS84" s="153"/>
      <c r="NT84" s="153"/>
      <c r="NU84" s="153"/>
      <c r="NV84" s="153"/>
      <c r="NW84" s="153"/>
      <c r="NX84" s="154"/>
    </row>
    <row r="85" spans="1:388" x14ac:dyDescent="0.2">
      <c r="B85" s="140" t="s">
        <v>88</v>
      </c>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c r="DH85" s="140"/>
      <c r="DI85" s="140"/>
      <c r="DJ85" s="140"/>
      <c r="DK85" s="140"/>
      <c r="DL85" s="140"/>
      <c r="DM85" s="140"/>
      <c r="DN85" s="140"/>
      <c r="DO85" s="140"/>
      <c r="DP85" s="140"/>
      <c r="DQ85" s="140"/>
      <c r="DR85" s="140"/>
      <c r="DS85" s="140"/>
      <c r="DT85" s="140"/>
      <c r="DU85" s="140"/>
      <c r="DV85" s="140"/>
      <c r="DW85" s="140"/>
      <c r="DX85" s="140"/>
      <c r="DY85" s="140"/>
      <c r="DZ85" s="140"/>
      <c r="EA85" s="140"/>
      <c r="EB85" s="140"/>
      <c r="EC85" s="140"/>
      <c r="ED85" s="140"/>
      <c r="EE85" s="140"/>
      <c r="EF85" s="140"/>
      <c r="EG85" s="140"/>
      <c r="EH85" s="140"/>
      <c r="EI85" s="140"/>
      <c r="EJ85" s="140"/>
      <c r="EK85" s="140"/>
      <c r="EL85" s="140"/>
      <c r="EM85" s="140"/>
      <c r="EN85" s="140"/>
      <c r="EO85" s="140"/>
      <c r="EP85" s="140"/>
      <c r="EQ85" s="140"/>
      <c r="ER85" s="140"/>
      <c r="ES85" s="140"/>
      <c r="ET85" s="140"/>
      <c r="EU85" s="140"/>
      <c r="EV85" s="140"/>
      <c r="EW85" s="140"/>
      <c r="EX85" s="140"/>
      <c r="EY85" s="140"/>
      <c r="EZ85" s="140"/>
      <c r="FA85" s="140"/>
      <c r="FB85" s="140"/>
      <c r="FC85" s="140"/>
      <c r="FD85" s="140"/>
      <c r="FE85" s="140"/>
      <c r="FF85" s="140"/>
      <c r="FG85" s="140"/>
      <c r="FH85" s="140"/>
      <c r="FI85" s="140"/>
      <c r="FJ85" s="140"/>
      <c r="FK85" s="140"/>
      <c r="FL85" s="140"/>
      <c r="FM85" s="140"/>
      <c r="FN85" s="140"/>
      <c r="FO85" s="140"/>
      <c r="FP85" s="140"/>
      <c r="FQ85" s="140"/>
      <c r="FR85" s="140"/>
      <c r="FS85" s="140"/>
      <c r="FT85" s="140"/>
      <c r="FU85" s="140"/>
      <c r="FV85" s="140"/>
      <c r="FW85" s="140"/>
      <c r="FX85" s="140"/>
      <c r="FY85" s="140"/>
      <c r="FZ85" s="140"/>
      <c r="GA85" s="140"/>
      <c r="GB85" s="140"/>
      <c r="GC85" s="140"/>
      <c r="GD85" s="140"/>
      <c r="GE85" s="140"/>
      <c r="GF85" s="140"/>
      <c r="GG85" s="140"/>
      <c r="GH85" s="140"/>
      <c r="GI85" s="140"/>
      <c r="GJ85" s="140"/>
      <c r="GK85" s="140"/>
      <c r="GL85" s="140"/>
      <c r="GM85" s="140"/>
      <c r="GN85" s="140"/>
      <c r="GO85" s="140"/>
      <c r="GP85" s="140"/>
      <c r="GQ85" s="140"/>
      <c r="GR85" s="140"/>
      <c r="GS85" s="140"/>
      <c r="GT85" s="140"/>
      <c r="GU85" s="140"/>
      <c r="GV85" s="140"/>
      <c r="GW85" s="140"/>
      <c r="GX85" s="140"/>
      <c r="GY85" s="140"/>
      <c r="GZ85" s="140"/>
      <c r="HA85" s="140"/>
      <c r="HB85" s="140"/>
      <c r="HC85" s="140"/>
      <c r="HD85" s="140"/>
      <c r="HE85" s="140"/>
      <c r="HF85" s="140"/>
      <c r="HG85" s="140"/>
      <c r="HH85" s="140"/>
      <c r="HI85" s="140"/>
      <c r="HJ85" s="140"/>
      <c r="HK85" s="140"/>
      <c r="HL85" s="140"/>
      <c r="HM85" s="140"/>
      <c r="HN85" s="140"/>
      <c r="HO85" s="140"/>
      <c r="HP85" s="140"/>
      <c r="HQ85" s="140"/>
      <c r="HR85" s="140"/>
      <c r="HS85" s="140"/>
      <c r="HT85" s="140"/>
      <c r="HU85" s="140"/>
      <c r="HV85" s="140"/>
      <c r="HW85" s="140"/>
      <c r="HX85" s="140"/>
      <c r="HY85" s="140"/>
      <c r="HZ85" s="140"/>
      <c r="IA85" s="140"/>
      <c r="IB85" s="140"/>
      <c r="IC85" s="140"/>
      <c r="ID85" s="140"/>
      <c r="IE85" s="140"/>
      <c r="IF85" s="140"/>
      <c r="IG85" s="140"/>
      <c r="IH85" s="140"/>
      <c r="II85" s="140"/>
      <c r="IJ85" s="140"/>
      <c r="IK85" s="140"/>
      <c r="IL85" s="140"/>
      <c r="IM85" s="140"/>
      <c r="IN85" s="140"/>
      <c r="IO85" s="140"/>
      <c r="IP85" s="140"/>
      <c r="IQ85" s="140"/>
      <c r="IR85" s="140"/>
      <c r="IS85" s="140"/>
      <c r="IT85" s="140"/>
      <c r="IU85" s="140"/>
      <c r="IV85" s="140"/>
      <c r="IW85" s="140"/>
      <c r="IX85" s="140"/>
      <c r="IY85" s="140"/>
      <c r="IZ85" s="140"/>
      <c r="JA85" s="140"/>
      <c r="JB85" s="140"/>
      <c r="JC85" s="140"/>
      <c r="JD85" s="140"/>
      <c r="JE85" s="140"/>
      <c r="JF85" s="140"/>
      <c r="JG85" s="140"/>
      <c r="JH85" s="140"/>
      <c r="JI85" s="140"/>
      <c r="JJ85" s="140"/>
      <c r="JK85" s="140"/>
      <c r="JL85" s="140"/>
      <c r="JM85" s="140"/>
      <c r="JN85" s="140"/>
      <c r="JO85" s="140"/>
      <c r="JP85" s="140"/>
      <c r="JQ85" s="140"/>
      <c r="JR85" s="140"/>
      <c r="JS85" s="140"/>
      <c r="JT85" s="140"/>
      <c r="JU85" s="140"/>
      <c r="JV85" s="140"/>
      <c r="JW85" s="140"/>
      <c r="JX85" s="140"/>
      <c r="JY85" s="140"/>
      <c r="JZ85" s="140"/>
      <c r="KA85" s="140"/>
      <c r="KB85" s="140"/>
      <c r="KC85" s="140"/>
      <c r="KD85" s="140"/>
      <c r="KE85" s="140"/>
      <c r="KF85" s="140"/>
      <c r="KG85" s="140"/>
      <c r="KH85" s="140"/>
      <c r="KI85" s="140"/>
      <c r="KJ85" s="140"/>
      <c r="KK85" s="140"/>
      <c r="KL85" s="140"/>
      <c r="KM85" s="140"/>
      <c r="KN85" s="140"/>
      <c r="KO85" s="140"/>
      <c r="KP85" s="140"/>
      <c r="KQ85" s="140"/>
      <c r="KR85" s="140"/>
      <c r="KS85" s="140"/>
      <c r="KT85" s="140"/>
      <c r="KU85" s="140"/>
      <c r="KV85" s="140"/>
      <c r="KW85" s="140"/>
      <c r="KX85" s="140"/>
      <c r="KY85" s="140"/>
      <c r="KZ85" s="140"/>
      <c r="LA85" s="140"/>
      <c r="LB85" s="140"/>
      <c r="LC85" s="140"/>
      <c r="LD85" s="140"/>
      <c r="LE85" s="140"/>
      <c r="LF85" s="140"/>
      <c r="LG85" s="140"/>
      <c r="LH85" s="140"/>
      <c r="LI85" s="140"/>
      <c r="LJ85" s="140"/>
      <c r="LK85" s="140"/>
      <c r="LL85" s="140"/>
      <c r="LM85" s="140"/>
      <c r="LN85" s="140"/>
      <c r="LO85" s="140"/>
      <c r="LP85" s="140"/>
      <c r="LQ85" s="140"/>
      <c r="LR85" s="140"/>
      <c r="LS85" s="140"/>
      <c r="LT85" s="140"/>
      <c r="LU85" s="140"/>
      <c r="LV85" s="140"/>
      <c r="LW85" s="140"/>
      <c r="LX85" s="140"/>
      <c r="LY85" s="140"/>
      <c r="LZ85" s="140"/>
      <c r="MA85" s="140"/>
      <c r="MB85" s="140"/>
      <c r="MC85" s="140"/>
      <c r="MD85" s="140"/>
      <c r="ME85" s="140"/>
      <c r="MF85" s="140"/>
      <c r="MG85" s="140"/>
      <c r="MH85" s="140"/>
      <c r="MI85" s="140"/>
      <c r="MJ85" s="140"/>
      <c r="MK85" s="140"/>
      <c r="ML85" s="140"/>
      <c r="MM85" s="140"/>
      <c r="MN85" s="140"/>
      <c r="MO85" s="140"/>
      <c r="MP85" s="140"/>
      <c r="MQ85" s="140"/>
      <c r="MR85" s="140"/>
      <c r="MS85" s="140"/>
      <c r="MT85" s="140"/>
      <c r="MU85" s="140"/>
      <c r="MV85" s="140"/>
      <c r="MW85" s="140"/>
      <c r="MX85" s="140"/>
      <c r="MY85" s="140"/>
      <c r="MZ85" s="140"/>
      <c r="NA85" s="140"/>
      <c r="NB85" s="140"/>
      <c r="NC85" s="140"/>
      <c r="ND85" s="140"/>
      <c r="NE85" s="140"/>
      <c r="NF85" s="140"/>
      <c r="NG85" s="140"/>
      <c r="NH85" s="140"/>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TFU13oeq5xo7NrgFu/OML0wDSJqA1KozdUXIoQQJEDnL9GVFXVahx7m+0R5+iVsV4QXe4YkcCgdb4NTPLLLDg==" saltValue="xCpLYuQ1DefmH15OrOmim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2" t="s">
        <v>109</v>
      </c>
      <c r="AJ4" s="143"/>
      <c r="AK4" s="143"/>
      <c r="AL4" s="143"/>
      <c r="AM4" s="143"/>
      <c r="AN4" s="143"/>
      <c r="AO4" s="143"/>
      <c r="AP4" s="143"/>
      <c r="AQ4" s="143"/>
      <c r="AR4" s="143"/>
      <c r="AS4" s="144"/>
      <c r="AT4" s="145" t="s">
        <v>110</v>
      </c>
      <c r="AU4" s="141"/>
      <c r="AV4" s="141"/>
      <c r="AW4" s="141"/>
      <c r="AX4" s="141"/>
      <c r="AY4" s="141"/>
      <c r="AZ4" s="141"/>
      <c r="BA4" s="141"/>
      <c r="BB4" s="141"/>
      <c r="BC4" s="141"/>
      <c r="BD4" s="141"/>
      <c r="BE4" s="145" t="s">
        <v>111</v>
      </c>
      <c r="BF4" s="141"/>
      <c r="BG4" s="141"/>
      <c r="BH4" s="141"/>
      <c r="BI4" s="141"/>
      <c r="BJ4" s="141"/>
      <c r="BK4" s="141"/>
      <c r="BL4" s="141"/>
      <c r="BM4" s="141"/>
      <c r="BN4" s="141"/>
      <c r="BO4" s="141"/>
      <c r="BP4" s="142" t="s">
        <v>112</v>
      </c>
      <c r="BQ4" s="143"/>
      <c r="BR4" s="143"/>
      <c r="BS4" s="143"/>
      <c r="BT4" s="143"/>
      <c r="BU4" s="143"/>
      <c r="BV4" s="143"/>
      <c r="BW4" s="143"/>
      <c r="BX4" s="143"/>
      <c r="BY4" s="143"/>
      <c r="BZ4" s="144"/>
      <c r="CA4" s="141" t="s">
        <v>113</v>
      </c>
      <c r="CB4" s="141"/>
      <c r="CC4" s="141"/>
      <c r="CD4" s="141"/>
      <c r="CE4" s="141"/>
      <c r="CF4" s="141"/>
      <c r="CG4" s="141"/>
      <c r="CH4" s="141"/>
      <c r="CI4" s="141"/>
      <c r="CJ4" s="141"/>
      <c r="CK4" s="141"/>
      <c r="CL4" s="145" t="s">
        <v>114</v>
      </c>
      <c r="CM4" s="141"/>
      <c r="CN4" s="141"/>
      <c r="CO4" s="141"/>
      <c r="CP4" s="141"/>
      <c r="CQ4" s="141"/>
      <c r="CR4" s="141"/>
      <c r="CS4" s="141"/>
      <c r="CT4" s="141"/>
      <c r="CU4" s="141"/>
      <c r="CV4" s="141"/>
      <c r="CW4" s="141" t="s">
        <v>115</v>
      </c>
      <c r="CX4" s="141"/>
      <c r="CY4" s="141"/>
      <c r="CZ4" s="141"/>
      <c r="DA4" s="141"/>
      <c r="DB4" s="141"/>
      <c r="DC4" s="141"/>
      <c r="DD4" s="141"/>
      <c r="DE4" s="141"/>
      <c r="DF4" s="141"/>
      <c r="DG4" s="141"/>
      <c r="DH4" s="141" t="s">
        <v>116</v>
      </c>
      <c r="DI4" s="141"/>
      <c r="DJ4" s="141"/>
      <c r="DK4" s="141"/>
      <c r="DL4" s="141"/>
      <c r="DM4" s="141"/>
      <c r="DN4" s="141"/>
      <c r="DO4" s="141"/>
      <c r="DP4" s="141"/>
      <c r="DQ4" s="141"/>
      <c r="DR4" s="141"/>
      <c r="DS4" s="145" t="s">
        <v>117</v>
      </c>
      <c r="DT4" s="141"/>
      <c r="DU4" s="141"/>
      <c r="DV4" s="141"/>
      <c r="DW4" s="141"/>
      <c r="DX4" s="141"/>
      <c r="DY4" s="141"/>
      <c r="DZ4" s="141"/>
      <c r="EA4" s="141"/>
      <c r="EB4" s="141"/>
      <c r="EC4" s="141"/>
      <c r="ED4" s="142" t="s">
        <v>118</v>
      </c>
      <c r="EE4" s="143"/>
      <c r="EF4" s="143"/>
      <c r="EG4" s="143"/>
      <c r="EH4" s="143"/>
      <c r="EI4" s="143"/>
      <c r="EJ4" s="143"/>
      <c r="EK4" s="143"/>
      <c r="EL4" s="143"/>
      <c r="EM4" s="143"/>
      <c r="EN4" s="144"/>
      <c r="EO4" s="141" t="s">
        <v>119</v>
      </c>
      <c r="EP4" s="141"/>
      <c r="EQ4" s="141"/>
      <c r="ER4" s="141"/>
      <c r="ES4" s="141"/>
      <c r="ET4" s="141"/>
      <c r="EU4" s="141"/>
      <c r="EV4" s="141"/>
      <c r="EW4" s="141"/>
      <c r="EX4" s="141"/>
      <c r="EY4" s="141"/>
      <c r="EZ4" s="141" t="s">
        <v>120</v>
      </c>
      <c r="FA4" s="141"/>
      <c r="FB4" s="141"/>
      <c r="FC4" s="141"/>
      <c r="FD4" s="141"/>
      <c r="FE4" s="141"/>
      <c r="FF4" s="141"/>
      <c r="FG4" s="141"/>
      <c r="FH4" s="141"/>
      <c r="FI4" s="141"/>
      <c r="FJ4" s="141"/>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156</v>
      </c>
      <c r="BF5" s="49" t="s">
        <v>157</v>
      </c>
      <c r="BG5" s="49" t="s">
        <v>147</v>
      </c>
      <c r="BH5" s="49" t="s">
        <v>158</v>
      </c>
      <c r="BI5" s="49" t="s">
        <v>149</v>
      </c>
      <c r="BJ5" s="49" t="s">
        <v>150</v>
      </c>
      <c r="BK5" s="49" t="s">
        <v>151</v>
      </c>
      <c r="BL5" s="49" t="s">
        <v>152</v>
      </c>
      <c r="BM5" s="49" t="s">
        <v>153</v>
      </c>
      <c r="BN5" s="49" t="s">
        <v>154</v>
      </c>
      <c r="BO5" s="49" t="s">
        <v>155</v>
      </c>
      <c r="BP5" s="49" t="s">
        <v>156</v>
      </c>
      <c r="BQ5" s="49" t="s">
        <v>146</v>
      </c>
      <c r="BR5" s="49" t="s">
        <v>147</v>
      </c>
      <c r="BS5" s="49" t="s">
        <v>158</v>
      </c>
      <c r="BT5" s="49" t="s">
        <v>159</v>
      </c>
      <c r="BU5" s="49" t="s">
        <v>150</v>
      </c>
      <c r="BV5" s="49" t="s">
        <v>151</v>
      </c>
      <c r="BW5" s="49" t="s">
        <v>152</v>
      </c>
      <c r="BX5" s="49" t="s">
        <v>153</v>
      </c>
      <c r="BY5" s="49" t="s">
        <v>154</v>
      </c>
      <c r="BZ5" s="49" t="s">
        <v>155</v>
      </c>
      <c r="CA5" s="49" t="s">
        <v>156</v>
      </c>
      <c r="CB5" s="49" t="s">
        <v>146</v>
      </c>
      <c r="CC5" s="49" t="s">
        <v>147</v>
      </c>
      <c r="CD5" s="49" t="s">
        <v>158</v>
      </c>
      <c r="CE5" s="49" t="s">
        <v>159</v>
      </c>
      <c r="CF5" s="49" t="s">
        <v>150</v>
      </c>
      <c r="CG5" s="49" t="s">
        <v>151</v>
      </c>
      <c r="CH5" s="49" t="s">
        <v>152</v>
      </c>
      <c r="CI5" s="49" t="s">
        <v>153</v>
      </c>
      <c r="CJ5" s="49" t="s">
        <v>154</v>
      </c>
      <c r="CK5" s="49" t="s">
        <v>155</v>
      </c>
      <c r="CL5" s="49" t="s">
        <v>156</v>
      </c>
      <c r="CM5" s="49" t="s">
        <v>146</v>
      </c>
      <c r="CN5" s="49" t="s">
        <v>147</v>
      </c>
      <c r="CO5" s="49" t="s">
        <v>148</v>
      </c>
      <c r="CP5" s="49" t="s">
        <v>149</v>
      </c>
      <c r="CQ5" s="49" t="s">
        <v>150</v>
      </c>
      <c r="CR5" s="49" t="s">
        <v>151</v>
      </c>
      <c r="CS5" s="49" t="s">
        <v>152</v>
      </c>
      <c r="CT5" s="49" t="s">
        <v>153</v>
      </c>
      <c r="CU5" s="49" t="s">
        <v>154</v>
      </c>
      <c r="CV5" s="49" t="s">
        <v>155</v>
      </c>
      <c r="CW5" s="49" t="s">
        <v>156</v>
      </c>
      <c r="CX5" s="49" t="s">
        <v>146</v>
      </c>
      <c r="CY5" s="49" t="s">
        <v>160</v>
      </c>
      <c r="CZ5" s="49" t="s">
        <v>148</v>
      </c>
      <c r="DA5" s="49" t="s">
        <v>159</v>
      </c>
      <c r="DB5" s="49" t="s">
        <v>150</v>
      </c>
      <c r="DC5" s="49" t="s">
        <v>151</v>
      </c>
      <c r="DD5" s="49" t="s">
        <v>152</v>
      </c>
      <c r="DE5" s="49" t="s">
        <v>153</v>
      </c>
      <c r="DF5" s="49" t="s">
        <v>154</v>
      </c>
      <c r="DG5" s="49" t="s">
        <v>155</v>
      </c>
      <c r="DH5" s="49" t="s">
        <v>156</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160</v>
      </c>
      <c r="DV5" s="49" t="s">
        <v>148</v>
      </c>
      <c r="DW5" s="49" t="s">
        <v>159</v>
      </c>
      <c r="DX5" s="49" t="s">
        <v>150</v>
      </c>
      <c r="DY5" s="49" t="s">
        <v>151</v>
      </c>
      <c r="DZ5" s="49" t="s">
        <v>152</v>
      </c>
      <c r="EA5" s="49" t="s">
        <v>153</v>
      </c>
      <c r="EB5" s="49" t="s">
        <v>154</v>
      </c>
      <c r="EC5" s="49" t="s">
        <v>155</v>
      </c>
      <c r="ED5" s="49" t="s">
        <v>156</v>
      </c>
      <c r="EE5" s="49" t="s">
        <v>146</v>
      </c>
      <c r="EF5" s="49" t="s">
        <v>147</v>
      </c>
      <c r="EG5" s="49" t="s">
        <v>148</v>
      </c>
      <c r="EH5" s="49" t="s">
        <v>149</v>
      </c>
      <c r="EI5" s="49" t="s">
        <v>150</v>
      </c>
      <c r="EJ5" s="49" t="s">
        <v>151</v>
      </c>
      <c r="EK5" s="49" t="s">
        <v>152</v>
      </c>
      <c r="EL5" s="49" t="s">
        <v>153</v>
      </c>
      <c r="EM5" s="49" t="s">
        <v>154</v>
      </c>
      <c r="EN5" s="49" t="s">
        <v>155</v>
      </c>
      <c r="EO5" s="49" t="s">
        <v>156</v>
      </c>
      <c r="EP5" s="49" t="s">
        <v>146</v>
      </c>
      <c r="EQ5" s="49" t="s">
        <v>147</v>
      </c>
      <c r="ER5" s="49" t="s">
        <v>148</v>
      </c>
      <c r="ES5" s="49" t="s">
        <v>149</v>
      </c>
      <c r="ET5" s="49" t="s">
        <v>150</v>
      </c>
      <c r="EU5" s="49" t="s">
        <v>151</v>
      </c>
      <c r="EV5" s="49" t="s">
        <v>152</v>
      </c>
      <c r="EW5" s="49" t="s">
        <v>153</v>
      </c>
      <c r="EX5" s="49" t="s">
        <v>154</v>
      </c>
      <c r="EY5" s="49" t="s">
        <v>161</v>
      </c>
      <c r="EZ5" s="49" t="s">
        <v>156</v>
      </c>
      <c r="FA5" s="49" t="s">
        <v>146</v>
      </c>
      <c r="FB5" s="49" t="s">
        <v>147</v>
      </c>
      <c r="FC5" s="49" t="s">
        <v>158</v>
      </c>
      <c r="FD5" s="49" t="s">
        <v>149</v>
      </c>
      <c r="FE5" s="49" t="s">
        <v>150</v>
      </c>
      <c r="FF5" s="49" t="s">
        <v>151</v>
      </c>
      <c r="FG5" s="49" t="s">
        <v>152</v>
      </c>
      <c r="FH5" s="49" t="s">
        <v>153</v>
      </c>
      <c r="FI5" s="49" t="s">
        <v>154</v>
      </c>
      <c r="FJ5" s="49" t="s">
        <v>155</v>
      </c>
    </row>
    <row r="6" spans="1:166" s="54" customFormat="1" x14ac:dyDescent="0.2">
      <c r="A6" s="35" t="s">
        <v>162</v>
      </c>
      <c r="B6" s="50">
        <f>B8</f>
        <v>2022</v>
      </c>
      <c r="C6" s="50">
        <f t="shared" ref="C6:M6" si="2">C8</f>
        <v>277500</v>
      </c>
      <c r="D6" s="50">
        <f t="shared" si="2"/>
        <v>46</v>
      </c>
      <c r="E6" s="50">
        <f t="shared" si="2"/>
        <v>6</v>
      </c>
      <c r="F6" s="50">
        <f t="shared" si="2"/>
        <v>0</v>
      </c>
      <c r="G6" s="50">
        <f t="shared" si="2"/>
        <v>1</v>
      </c>
      <c r="H6" s="146" t="str">
        <f>IF(H8&lt;&gt;I8,H8,"")&amp;IF(I8&lt;&gt;J8,I8,"")&amp;"　"&amp;J8</f>
        <v>大阪府地方独立行政法人大阪府立病院機構　大阪急性期・総合医療センター</v>
      </c>
      <c r="I6" s="147"/>
      <c r="J6" s="148"/>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35</v>
      </c>
      <c r="R6" s="50" t="str">
        <f t="shared" si="3"/>
        <v>対象</v>
      </c>
      <c r="S6" s="50" t="str">
        <f t="shared" si="3"/>
        <v>透 I 未 訓 ガ</v>
      </c>
      <c r="T6" s="50" t="str">
        <f t="shared" si="3"/>
        <v>救 臨 が 災 地</v>
      </c>
      <c r="U6" s="51" t="str">
        <f>U8</f>
        <v>-</v>
      </c>
      <c r="V6" s="51">
        <f>V8</f>
        <v>89064</v>
      </c>
      <c r="W6" s="50" t="str">
        <f>W8</f>
        <v>非該当</v>
      </c>
      <c r="X6" s="50" t="str">
        <f t="shared" ref="X6" si="4">X8</f>
        <v>非該当</v>
      </c>
      <c r="Y6" s="50" t="str">
        <f t="shared" si="3"/>
        <v>７：１</v>
      </c>
      <c r="Z6" s="51">
        <f t="shared" si="3"/>
        <v>831</v>
      </c>
      <c r="AA6" s="51" t="str">
        <f t="shared" si="3"/>
        <v>-</v>
      </c>
      <c r="AB6" s="51" t="str">
        <f t="shared" si="3"/>
        <v>-</v>
      </c>
      <c r="AC6" s="51">
        <f t="shared" si="3"/>
        <v>34</v>
      </c>
      <c r="AD6" s="51" t="str">
        <f t="shared" si="3"/>
        <v>-</v>
      </c>
      <c r="AE6" s="51">
        <f t="shared" si="3"/>
        <v>865</v>
      </c>
      <c r="AF6" s="51">
        <f t="shared" si="3"/>
        <v>770</v>
      </c>
      <c r="AG6" s="51" t="str">
        <f t="shared" si="3"/>
        <v>-</v>
      </c>
      <c r="AH6" s="51">
        <f t="shared" si="3"/>
        <v>770</v>
      </c>
      <c r="AI6" s="52">
        <f>IF(AI8="-",NA(),AI8)</f>
        <v>98</v>
      </c>
      <c r="AJ6" s="52">
        <f t="shared" ref="AJ6:AR6" si="5">IF(AJ8="-",NA(),AJ8)</f>
        <v>98.5</v>
      </c>
      <c r="AK6" s="52">
        <f t="shared" si="5"/>
        <v>109.9</v>
      </c>
      <c r="AL6" s="52">
        <f t="shared" si="5"/>
        <v>110.4</v>
      </c>
      <c r="AM6" s="52">
        <f t="shared" si="5"/>
        <v>97.5</v>
      </c>
      <c r="AN6" s="52">
        <f t="shared" si="5"/>
        <v>100</v>
      </c>
      <c r="AO6" s="52">
        <f t="shared" si="5"/>
        <v>99.2</v>
      </c>
      <c r="AP6" s="52">
        <f t="shared" si="5"/>
        <v>102.9</v>
      </c>
      <c r="AQ6" s="52">
        <f t="shared" si="5"/>
        <v>106.1</v>
      </c>
      <c r="AR6" s="52">
        <f t="shared" si="5"/>
        <v>102.9</v>
      </c>
      <c r="AS6" s="52" t="str">
        <f>IF(AS8="-","【-】","【"&amp;SUBSTITUTE(TEXT(AS8,"#,##0.0"),"-","△")&amp;"】")</f>
        <v>【103.5】</v>
      </c>
      <c r="AT6" s="52">
        <f>IF(AT8="-",NA(),AT8)</f>
        <v>95.7</v>
      </c>
      <c r="AU6" s="52">
        <f t="shared" ref="AU6:BC6" si="6">IF(AU8="-",NA(),AU8)</f>
        <v>97</v>
      </c>
      <c r="AV6" s="52">
        <f t="shared" si="6"/>
        <v>90.2</v>
      </c>
      <c r="AW6" s="52">
        <f t="shared" si="6"/>
        <v>88.6</v>
      </c>
      <c r="AX6" s="52">
        <f t="shared" si="6"/>
        <v>83.8</v>
      </c>
      <c r="AY6" s="52">
        <f t="shared" si="6"/>
        <v>94.1</v>
      </c>
      <c r="AZ6" s="52">
        <f t="shared" si="6"/>
        <v>93.7</v>
      </c>
      <c r="BA6" s="52">
        <f t="shared" si="6"/>
        <v>88.7</v>
      </c>
      <c r="BB6" s="52">
        <f t="shared" si="6"/>
        <v>90.6</v>
      </c>
      <c r="BC6" s="52">
        <f t="shared" si="6"/>
        <v>90.6</v>
      </c>
      <c r="BD6" s="52" t="str">
        <f>IF(BD8="-","【-】","【"&amp;SUBSTITUTE(TEXT(BD8,"#,##0.0"),"-","△")&amp;"】")</f>
        <v>【86.4】</v>
      </c>
      <c r="BE6" s="52">
        <f>IF(BE8="-",NA(),BE8)</f>
        <v>95.4</v>
      </c>
      <c r="BF6" s="52">
        <f t="shared" ref="BF6:BN6" si="7">IF(BF8="-",NA(),BF8)</f>
        <v>96.8</v>
      </c>
      <c r="BG6" s="52">
        <f t="shared" si="7"/>
        <v>90</v>
      </c>
      <c r="BH6" s="52">
        <f t="shared" si="7"/>
        <v>88.4</v>
      </c>
      <c r="BI6" s="52">
        <f t="shared" si="7"/>
        <v>83.8</v>
      </c>
      <c r="BJ6" s="52">
        <f t="shared" si="7"/>
        <v>91.9</v>
      </c>
      <c r="BK6" s="52">
        <f t="shared" si="7"/>
        <v>91.6</v>
      </c>
      <c r="BL6" s="52">
        <f t="shared" si="7"/>
        <v>86.5</v>
      </c>
      <c r="BM6" s="52">
        <f t="shared" si="7"/>
        <v>88.6</v>
      </c>
      <c r="BN6" s="52">
        <f t="shared" si="7"/>
        <v>88.6</v>
      </c>
      <c r="BO6" s="52" t="str">
        <f>IF(BO8="-","【-】","【"&amp;SUBSTITUTE(TEXT(BO8,"#,##0.0"),"-","△")&amp;"】")</f>
        <v>【83.7】</v>
      </c>
      <c r="BP6" s="52">
        <f>IF(BP8="-",NA(),BP8)</f>
        <v>83</v>
      </c>
      <c r="BQ6" s="52">
        <f t="shared" ref="BQ6:BY6" si="8">IF(BQ8="-",NA(),BQ8)</f>
        <v>86.4</v>
      </c>
      <c r="BR6" s="52">
        <f t="shared" si="8"/>
        <v>71.5</v>
      </c>
      <c r="BS6" s="52">
        <f t="shared" si="8"/>
        <v>70.599999999999994</v>
      </c>
      <c r="BT6" s="52">
        <f t="shared" si="8"/>
        <v>67.7</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78843</v>
      </c>
      <c r="CB6" s="53">
        <f t="shared" ref="CB6:CJ6" si="9">IF(CB8="-",NA(),CB8)</f>
        <v>79821</v>
      </c>
      <c r="CC6" s="53">
        <f t="shared" si="9"/>
        <v>90082</v>
      </c>
      <c r="CD6" s="53">
        <f t="shared" si="9"/>
        <v>97011</v>
      </c>
      <c r="CE6" s="53">
        <f t="shared" si="9"/>
        <v>94916</v>
      </c>
      <c r="CF6" s="53">
        <f t="shared" si="9"/>
        <v>68751</v>
      </c>
      <c r="CG6" s="53">
        <f t="shared" si="9"/>
        <v>70630</v>
      </c>
      <c r="CH6" s="53">
        <f t="shared" si="9"/>
        <v>75766</v>
      </c>
      <c r="CI6" s="53">
        <f t="shared" si="9"/>
        <v>79610</v>
      </c>
      <c r="CJ6" s="53">
        <f t="shared" si="9"/>
        <v>82275</v>
      </c>
      <c r="CK6" s="52" t="str">
        <f>IF(CK8="-","【-】","【"&amp;SUBSTITUTE(TEXT(CK8,"#,##0"),"-","△")&amp;"】")</f>
        <v>【61,837】</v>
      </c>
      <c r="CL6" s="53">
        <f>IF(CL8="-",NA(),CL8)</f>
        <v>23350</v>
      </c>
      <c r="CM6" s="53">
        <f t="shared" ref="CM6:CU6" si="10">IF(CM8="-",NA(),CM8)</f>
        <v>23879</v>
      </c>
      <c r="CN6" s="53">
        <f t="shared" si="10"/>
        <v>26149</v>
      </c>
      <c r="CO6" s="53">
        <f t="shared" si="10"/>
        <v>26981</v>
      </c>
      <c r="CP6" s="53">
        <f t="shared" si="10"/>
        <v>26781</v>
      </c>
      <c r="CQ6" s="53">
        <f t="shared" si="10"/>
        <v>19207</v>
      </c>
      <c r="CR6" s="53">
        <f t="shared" si="10"/>
        <v>20687</v>
      </c>
      <c r="CS6" s="53">
        <f t="shared" si="10"/>
        <v>22637</v>
      </c>
      <c r="CT6" s="53">
        <f t="shared" si="10"/>
        <v>23244</v>
      </c>
      <c r="CU6" s="53">
        <f t="shared" si="10"/>
        <v>23704</v>
      </c>
      <c r="CV6" s="52" t="str">
        <f>IF(CV8="-","【-】","【"&amp;SUBSTITUTE(TEXT(CV8,"#,##0"),"-","△")&amp;"】")</f>
        <v>【17,600】</v>
      </c>
      <c r="CW6" s="52">
        <f>IF(CW8="-",NA(),CW8)</f>
        <v>45.8</v>
      </c>
      <c r="CX6" s="52">
        <f t="shared" ref="CX6:DF6" si="11">IF(CX8="-",NA(),CX8)</f>
        <v>44.4</v>
      </c>
      <c r="CY6" s="52">
        <f t="shared" si="11"/>
        <v>40.700000000000003</v>
      </c>
      <c r="CZ6" s="52">
        <f t="shared" si="11"/>
        <v>38.5</v>
      </c>
      <c r="DA6" s="52">
        <f t="shared" si="11"/>
        <v>44.3</v>
      </c>
      <c r="DB6" s="52">
        <f t="shared" si="11"/>
        <v>48.3</v>
      </c>
      <c r="DC6" s="52">
        <f t="shared" si="11"/>
        <v>47.7</v>
      </c>
      <c r="DD6" s="52">
        <f t="shared" si="11"/>
        <v>51.8</v>
      </c>
      <c r="DE6" s="52">
        <f t="shared" si="11"/>
        <v>49.6</v>
      </c>
      <c r="DF6" s="52">
        <f t="shared" si="11"/>
        <v>48.8</v>
      </c>
      <c r="DG6" s="52" t="str">
        <f>IF(DG8="-","【-】","【"&amp;SUBSTITUTE(TEXT(DG8,"#,##0.0"),"-","△")&amp;"】")</f>
        <v>【55.6】</v>
      </c>
      <c r="DH6" s="52">
        <f>IF(DH8="-",NA(),DH8)</f>
        <v>30.1</v>
      </c>
      <c r="DI6" s="52">
        <f t="shared" ref="DI6:DQ6" si="12">IF(DI8="-",NA(),DI8)</f>
        <v>30.3</v>
      </c>
      <c r="DJ6" s="52">
        <f t="shared" si="12"/>
        <v>24.4</v>
      </c>
      <c r="DK6" s="52">
        <f t="shared" si="12"/>
        <v>24.3</v>
      </c>
      <c r="DL6" s="52">
        <f t="shared" si="12"/>
        <v>27.4</v>
      </c>
      <c r="DM6" s="52">
        <f t="shared" si="12"/>
        <v>28.1</v>
      </c>
      <c r="DN6" s="52">
        <f t="shared" si="12"/>
        <v>29.2</v>
      </c>
      <c r="DO6" s="52">
        <f t="shared" si="12"/>
        <v>29</v>
      </c>
      <c r="DP6" s="52">
        <f t="shared" si="12"/>
        <v>29.2</v>
      </c>
      <c r="DQ6" s="52">
        <f t="shared" si="12"/>
        <v>29.4</v>
      </c>
      <c r="DR6" s="52" t="str">
        <f>IF(DR8="-","【-】","【"&amp;SUBSTITUTE(TEXT(DR8,"#,##0.0"),"-","△")&amp;"】")</f>
        <v>【25.1】</v>
      </c>
      <c r="DS6" s="52">
        <f>IF(DS8="-",NA(),DS8)</f>
        <v>3.9</v>
      </c>
      <c r="DT6" s="52">
        <f t="shared" ref="DT6:EB6" si="13">IF(DT8="-",NA(),DT8)</f>
        <v>1.9</v>
      </c>
      <c r="DU6" s="52">
        <f t="shared" si="13"/>
        <v>0</v>
      </c>
      <c r="DV6" s="52">
        <f t="shared" si="13"/>
        <v>0</v>
      </c>
      <c r="DW6" s="52">
        <f t="shared" si="13"/>
        <v>3.2</v>
      </c>
      <c r="DX6" s="52">
        <f t="shared" si="13"/>
        <v>32.6</v>
      </c>
      <c r="DY6" s="52">
        <f t="shared" si="13"/>
        <v>27</v>
      </c>
      <c r="DZ6" s="52">
        <f t="shared" si="13"/>
        <v>34.200000000000003</v>
      </c>
      <c r="EA6" s="52">
        <f t="shared" si="13"/>
        <v>29.2</v>
      </c>
      <c r="EB6" s="52">
        <f t="shared" si="13"/>
        <v>25.3</v>
      </c>
      <c r="EC6" s="52" t="str">
        <f>IF(EC8="-","【-】","【"&amp;SUBSTITUTE(TEXT(EC8,"#,##0.0"),"-","△")&amp;"】")</f>
        <v>【63.0】</v>
      </c>
      <c r="ED6" s="52">
        <f>IF(ED8="-",NA(),ED8)</f>
        <v>51</v>
      </c>
      <c r="EE6" s="52">
        <f t="shared" ref="EE6:EM6" si="14">IF(EE8="-",NA(),EE8)</f>
        <v>54</v>
      </c>
      <c r="EF6" s="52">
        <f t="shared" si="14"/>
        <v>56.9</v>
      </c>
      <c r="EG6" s="52">
        <f t="shared" si="14"/>
        <v>61.3</v>
      </c>
      <c r="EH6" s="52">
        <f t="shared" si="14"/>
        <v>63.9</v>
      </c>
      <c r="EI6" s="52">
        <f t="shared" si="14"/>
        <v>52.5</v>
      </c>
      <c r="EJ6" s="52">
        <f t="shared" si="14"/>
        <v>52.5</v>
      </c>
      <c r="EK6" s="52">
        <f t="shared" si="14"/>
        <v>54</v>
      </c>
      <c r="EL6" s="52">
        <f t="shared" si="14"/>
        <v>55.4</v>
      </c>
      <c r="EM6" s="52">
        <f t="shared" si="14"/>
        <v>55.5</v>
      </c>
      <c r="EN6" s="52" t="str">
        <f>IF(EN8="-","【-】","【"&amp;SUBSTITUTE(TEXT(EN8,"#,##0.0"),"-","△")&amp;"】")</f>
        <v>【56.4】</v>
      </c>
      <c r="EO6" s="52">
        <f>IF(EO8="-",NA(),EO8)</f>
        <v>63.7</v>
      </c>
      <c r="EP6" s="52">
        <f t="shared" ref="EP6:EX6" si="15">IF(EP8="-",NA(),EP8)</f>
        <v>65.8</v>
      </c>
      <c r="EQ6" s="52">
        <f t="shared" si="15"/>
        <v>70.599999999999994</v>
      </c>
      <c r="ER6" s="52">
        <f t="shared" si="15"/>
        <v>77</v>
      </c>
      <c r="ES6" s="52">
        <f t="shared" si="15"/>
        <v>84</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46175806</v>
      </c>
      <c r="FA6" s="53">
        <f t="shared" ref="FA6:FI6" si="16">IF(FA8="-",NA(),FA8)</f>
        <v>47552943</v>
      </c>
      <c r="FB6" s="53">
        <f t="shared" si="16"/>
        <v>50035421</v>
      </c>
      <c r="FC6" s="53">
        <f t="shared" si="16"/>
        <v>51693528</v>
      </c>
      <c r="FD6" s="53">
        <f t="shared" si="16"/>
        <v>54790591</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2">
      <c r="A7" s="35" t="s">
        <v>163</v>
      </c>
      <c r="B7" s="50">
        <f t="shared" ref="B7:AH7" si="17">B8</f>
        <v>2022</v>
      </c>
      <c r="C7" s="50">
        <f t="shared" si="17"/>
        <v>277500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35</v>
      </c>
      <c r="R7" s="50" t="str">
        <f t="shared" si="17"/>
        <v>対象</v>
      </c>
      <c r="S7" s="50" t="str">
        <f t="shared" si="17"/>
        <v>透 I 未 訓 ガ</v>
      </c>
      <c r="T7" s="50" t="str">
        <f t="shared" si="17"/>
        <v>救 臨 が 災 地</v>
      </c>
      <c r="U7" s="51" t="str">
        <f>U8</f>
        <v>-</v>
      </c>
      <c r="V7" s="51">
        <f>V8</f>
        <v>89064</v>
      </c>
      <c r="W7" s="50" t="str">
        <f>W8</f>
        <v>非該当</v>
      </c>
      <c r="X7" s="50" t="str">
        <f t="shared" si="17"/>
        <v>非該当</v>
      </c>
      <c r="Y7" s="50" t="str">
        <f t="shared" si="17"/>
        <v>７：１</v>
      </c>
      <c r="Z7" s="51">
        <f t="shared" si="17"/>
        <v>831</v>
      </c>
      <c r="AA7" s="51" t="str">
        <f t="shared" si="17"/>
        <v>-</v>
      </c>
      <c r="AB7" s="51" t="str">
        <f t="shared" si="17"/>
        <v>-</v>
      </c>
      <c r="AC7" s="51">
        <f t="shared" si="17"/>
        <v>34</v>
      </c>
      <c r="AD7" s="51" t="str">
        <f t="shared" si="17"/>
        <v>-</v>
      </c>
      <c r="AE7" s="51">
        <f t="shared" si="17"/>
        <v>865</v>
      </c>
      <c r="AF7" s="51">
        <f t="shared" si="17"/>
        <v>770</v>
      </c>
      <c r="AG7" s="51" t="str">
        <f t="shared" si="17"/>
        <v>-</v>
      </c>
      <c r="AH7" s="51">
        <f t="shared" si="17"/>
        <v>770</v>
      </c>
      <c r="AI7" s="52">
        <f>AI8</f>
        <v>98</v>
      </c>
      <c r="AJ7" s="52">
        <f t="shared" ref="AJ7:AR7" si="18">AJ8</f>
        <v>98.5</v>
      </c>
      <c r="AK7" s="52">
        <f t="shared" si="18"/>
        <v>109.9</v>
      </c>
      <c r="AL7" s="52">
        <f t="shared" si="18"/>
        <v>110.4</v>
      </c>
      <c r="AM7" s="52">
        <f t="shared" si="18"/>
        <v>97.5</v>
      </c>
      <c r="AN7" s="52">
        <f t="shared" si="18"/>
        <v>100</v>
      </c>
      <c r="AO7" s="52">
        <f t="shared" si="18"/>
        <v>99.2</v>
      </c>
      <c r="AP7" s="52">
        <f t="shared" si="18"/>
        <v>102.9</v>
      </c>
      <c r="AQ7" s="52">
        <f t="shared" si="18"/>
        <v>106.1</v>
      </c>
      <c r="AR7" s="52">
        <f t="shared" si="18"/>
        <v>102.9</v>
      </c>
      <c r="AS7" s="52"/>
      <c r="AT7" s="52">
        <f>AT8</f>
        <v>95.7</v>
      </c>
      <c r="AU7" s="52">
        <f t="shared" ref="AU7:BC7" si="19">AU8</f>
        <v>97</v>
      </c>
      <c r="AV7" s="52">
        <f t="shared" si="19"/>
        <v>90.2</v>
      </c>
      <c r="AW7" s="52">
        <f t="shared" si="19"/>
        <v>88.6</v>
      </c>
      <c r="AX7" s="52">
        <f t="shared" si="19"/>
        <v>83.8</v>
      </c>
      <c r="AY7" s="52">
        <f t="shared" si="19"/>
        <v>94.1</v>
      </c>
      <c r="AZ7" s="52">
        <f t="shared" si="19"/>
        <v>93.7</v>
      </c>
      <c r="BA7" s="52">
        <f t="shared" si="19"/>
        <v>88.7</v>
      </c>
      <c r="BB7" s="52">
        <f t="shared" si="19"/>
        <v>90.6</v>
      </c>
      <c r="BC7" s="52">
        <f t="shared" si="19"/>
        <v>90.6</v>
      </c>
      <c r="BD7" s="52"/>
      <c r="BE7" s="52">
        <f>BE8</f>
        <v>95.4</v>
      </c>
      <c r="BF7" s="52">
        <f t="shared" ref="BF7:BN7" si="20">BF8</f>
        <v>96.8</v>
      </c>
      <c r="BG7" s="52">
        <f t="shared" si="20"/>
        <v>90</v>
      </c>
      <c r="BH7" s="52">
        <f t="shared" si="20"/>
        <v>88.4</v>
      </c>
      <c r="BI7" s="52">
        <f t="shared" si="20"/>
        <v>83.8</v>
      </c>
      <c r="BJ7" s="52">
        <f t="shared" si="20"/>
        <v>91.9</v>
      </c>
      <c r="BK7" s="52">
        <f t="shared" si="20"/>
        <v>91.6</v>
      </c>
      <c r="BL7" s="52">
        <f t="shared" si="20"/>
        <v>86.5</v>
      </c>
      <c r="BM7" s="52">
        <f t="shared" si="20"/>
        <v>88.6</v>
      </c>
      <c r="BN7" s="52">
        <f t="shared" si="20"/>
        <v>88.6</v>
      </c>
      <c r="BO7" s="52"/>
      <c r="BP7" s="52">
        <f>BP8</f>
        <v>83</v>
      </c>
      <c r="BQ7" s="52">
        <f t="shared" ref="BQ7:BY7" si="21">BQ8</f>
        <v>86.4</v>
      </c>
      <c r="BR7" s="52">
        <f t="shared" si="21"/>
        <v>71.5</v>
      </c>
      <c r="BS7" s="52">
        <f t="shared" si="21"/>
        <v>70.599999999999994</v>
      </c>
      <c r="BT7" s="52">
        <f t="shared" si="21"/>
        <v>67.7</v>
      </c>
      <c r="BU7" s="52">
        <f t="shared" si="21"/>
        <v>80.2</v>
      </c>
      <c r="BV7" s="52">
        <f t="shared" si="21"/>
        <v>79.8</v>
      </c>
      <c r="BW7" s="52">
        <f t="shared" si="21"/>
        <v>70.599999999999994</v>
      </c>
      <c r="BX7" s="52">
        <f t="shared" si="21"/>
        <v>71.400000000000006</v>
      </c>
      <c r="BY7" s="52">
        <f t="shared" si="21"/>
        <v>72.2</v>
      </c>
      <c r="BZ7" s="52"/>
      <c r="CA7" s="53">
        <f>CA8</f>
        <v>78843</v>
      </c>
      <c r="CB7" s="53">
        <f t="shared" ref="CB7:CJ7" si="22">CB8</f>
        <v>79821</v>
      </c>
      <c r="CC7" s="53">
        <f t="shared" si="22"/>
        <v>90082</v>
      </c>
      <c r="CD7" s="53">
        <f t="shared" si="22"/>
        <v>97011</v>
      </c>
      <c r="CE7" s="53">
        <f t="shared" si="22"/>
        <v>94916</v>
      </c>
      <c r="CF7" s="53">
        <f t="shared" si="22"/>
        <v>68751</v>
      </c>
      <c r="CG7" s="53">
        <f t="shared" si="22"/>
        <v>70630</v>
      </c>
      <c r="CH7" s="53">
        <f t="shared" si="22"/>
        <v>75766</v>
      </c>
      <c r="CI7" s="53">
        <f t="shared" si="22"/>
        <v>79610</v>
      </c>
      <c r="CJ7" s="53">
        <f t="shared" si="22"/>
        <v>82275</v>
      </c>
      <c r="CK7" s="52"/>
      <c r="CL7" s="53">
        <f>CL8</f>
        <v>23350</v>
      </c>
      <c r="CM7" s="53">
        <f t="shared" ref="CM7:CU7" si="23">CM8</f>
        <v>23879</v>
      </c>
      <c r="CN7" s="53">
        <f t="shared" si="23"/>
        <v>26149</v>
      </c>
      <c r="CO7" s="53">
        <f t="shared" si="23"/>
        <v>26981</v>
      </c>
      <c r="CP7" s="53">
        <f t="shared" si="23"/>
        <v>26781</v>
      </c>
      <c r="CQ7" s="53">
        <f t="shared" si="23"/>
        <v>19207</v>
      </c>
      <c r="CR7" s="53">
        <f t="shared" si="23"/>
        <v>20687</v>
      </c>
      <c r="CS7" s="53">
        <f t="shared" si="23"/>
        <v>22637</v>
      </c>
      <c r="CT7" s="53">
        <f t="shared" si="23"/>
        <v>23244</v>
      </c>
      <c r="CU7" s="53">
        <f t="shared" si="23"/>
        <v>23704</v>
      </c>
      <c r="CV7" s="52"/>
      <c r="CW7" s="52">
        <f>CW8</f>
        <v>45.8</v>
      </c>
      <c r="CX7" s="52">
        <f t="shared" ref="CX7:DF7" si="24">CX8</f>
        <v>44.4</v>
      </c>
      <c r="CY7" s="52">
        <f t="shared" si="24"/>
        <v>40.700000000000003</v>
      </c>
      <c r="CZ7" s="52">
        <f t="shared" si="24"/>
        <v>38.5</v>
      </c>
      <c r="DA7" s="52">
        <f t="shared" si="24"/>
        <v>44.3</v>
      </c>
      <c r="DB7" s="52">
        <f t="shared" si="24"/>
        <v>48.3</v>
      </c>
      <c r="DC7" s="52">
        <f t="shared" si="24"/>
        <v>47.7</v>
      </c>
      <c r="DD7" s="52">
        <f t="shared" si="24"/>
        <v>51.8</v>
      </c>
      <c r="DE7" s="52">
        <f t="shared" si="24"/>
        <v>49.6</v>
      </c>
      <c r="DF7" s="52">
        <f t="shared" si="24"/>
        <v>48.8</v>
      </c>
      <c r="DG7" s="52"/>
      <c r="DH7" s="52">
        <f>DH8</f>
        <v>30.1</v>
      </c>
      <c r="DI7" s="52">
        <f t="shared" ref="DI7:DQ7" si="25">DI8</f>
        <v>30.3</v>
      </c>
      <c r="DJ7" s="52">
        <f t="shared" si="25"/>
        <v>24.4</v>
      </c>
      <c r="DK7" s="52">
        <f t="shared" si="25"/>
        <v>24.3</v>
      </c>
      <c r="DL7" s="52">
        <f t="shared" si="25"/>
        <v>27.4</v>
      </c>
      <c r="DM7" s="52">
        <f t="shared" si="25"/>
        <v>28.1</v>
      </c>
      <c r="DN7" s="52">
        <f t="shared" si="25"/>
        <v>29.2</v>
      </c>
      <c r="DO7" s="52">
        <f t="shared" si="25"/>
        <v>29</v>
      </c>
      <c r="DP7" s="52">
        <f t="shared" si="25"/>
        <v>29.2</v>
      </c>
      <c r="DQ7" s="52">
        <f t="shared" si="25"/>
        <v>29.4</v>
      </c>
      <c r="DR7" s="52"/>
      <c r="DS7" s="52">
        <f>DS8</f>
        <v>3.9</v>
      </c>
      <c r="DT7" s="52">
        <f t="shared" ref="DT7:EB7" si="26">DT8</f>
        <v>1.9</v>
      </c>
      <c r="DU7" s="52">
        <f t="shared" si="26"/>
        <v>0</v>
      </c>
      <c r="DV7" s="52">
        <f t="shared" si="26"/>
        <v>0</v>
      </c>
      <c r="DW7" s="52">
        <f t="shared" si="26"/>
        <v>3.2</v>
      </c>
      <c r="DX7" s="52">
        <f t="shared" si="26"/>
        <v>32.6</v>
      </c>
      <c r="DY7" s="52">
        <f t="shared" si="26"/>
        <v>27</v>
      </c>
      <c r="DZ7" s="52">
        <f t="shared" si="26"/>
        <v>34.200000000000003</v>
      </c>
      <c r="EA7" s="52">
        <f t="shared" si="26"/>
        <v>29.2</v>
      </c>
      <c r="EB7" s="52">
        <f t="shared" si="26"/>
        <v>25.3</v>
      </c>
      <c r="EC7" s="52"/>
      <c r="ED7" s="52">
        <f>ED8</f>
        <v>51</v>
      </c>
      <c r="EE7" s="52">
        <f t="shared" ref="EE7:EM7" si="27">EE8</f>
        <v>54</v>
      </c>
      <c r="EF7" s="52">
        <f t="shared" si="27"/>
        <v>56.9</v>
      </c>
      <c r="EG7" s="52">
        <f t="shared" si="27"/>
        <v>61.3</v>
      </c>
      <c r="EH7" s="52">
        <f t="shared" si="27"/>
        <v>63.9</v>
      </c>
      <c r="EI7" s="52">
        <f t="shared" si="27"/>
        <v>52.5</v>
      </c>
      <c r="EJ7" s="52">
        <f t="shared" si="27"/>
        <v>52.5</v>
      </c>
      <c r="EK7" s="52">
        <f t="shared" si="27"/>
        <v>54</v>
      </c>
      <c r="EL7" s="52">
        <f t="shared" si="27"/>
        <v>55.4</v>
      </c>
      <c r="EM7" s="52">
        <f t="shared" si="27"/>
        <v>55.5</v>
      </c>
      <c r="EN7" s="52"/>
      <c r="EO7" s="52">
        <f>EO8</f>
        <v>63.7</v>
      </c>
      <c r="EP7" s="52">
        <f t="shared" ref="EP7:EX7" si="28">EP8</f>
        <v>65.8</v>
      </c>
      <c r="EQ7" s="52">
        <f t="shared" si="28"/>
        <v>70.599999999999994</v>
      </c>
      <c r="ER7" s="52">
        <f t="shared" si="28"/>
        <v>77</v>
      </c>
      <c r="ES7" s="52">
        <f t="shared" si="28"/>
        <v>84</v>
      </c>
      <c r="ET7" s="52">
        <f t="shared" si="28"/>
        <v>67.099999999999994</v>
      </c>
      <c r="EU7" s="52">
        <f t="shared" si="28"/>
        <v>67.900000000000006</v>
      </c>
      <c r="EV7" s="52">
        <f t="shared" si="28"/>
        <v>69.2</v>
      </c>
      <c r="EW7" s="52">
        <f t="shared" si="28"/>
        <v>70.8</v>
      </c>
      <c r="EX7" s="52">
        <f t="shared" si="28"/>
        <v>70.7</v>
      </c>
      <c r="EY7" s="52"/>
      <c r="EZ7" s="53">
        <f>EZ8</f>
        <v>46175806</v>
      </c>
      <c r="FA7" s="53">
        <f t="shared" ref="FA7:FI7" si="29">FA8</f>
        <v>47552943</v>
      </c>
      <c r="FB7" s="53">
        <f t="shared" si="29"/>
        <v>50035421</v>
      </c>
      <c r="FC7" s="53">
        <f t="shared" si="29"/>
        <v>51693528</v>
      </c>
      <c r="FD7" s="53">
        <f t="shared" si="29"/>
        <v>54790591</v>
      </c>
      <c r="FE7" s="53">
        <f t="shared" si="29"/>
        <v>55620962</v>
      </c>
      <c r="FF7" s="53">
        <f t="shared" si="29"/>
        <v>57155394</v>
      </c>
      <c r="FG7" s="53">
        <f t="shared" si="29"/>
        <v>58042153</v>
      </c>
      <c r="FH7" s="53">
        <f t="shared" si="29"/>
        <v>58985932</v>
      </c>
      <c r="FI7" s="53">
        <f t="shared" si="29"/>
        <v>58800982</v>
      </c>
      <c r="FJ7" s="53"/>
    </row>
    <row r="8" spans="1:166" s="54" customFormat="1" x14ac:dyDescent="0.2">
      <c r="A8" s="35"/>
      <c r="B8" s="55">
        <v>2022</v>
      </c>
      <c r="C8" s="55">
        <v>277500</v>
      </c>
      <c r="D8" s="55">
        <v>46</v>
      </c>
      <c r="E8" s="55">
        <v>6</v>
      </c>
      <c r="F8" s="55">
        <v>0</v>
      </c>
      <c r="G8" s="55">
        <v>1</v>
      </c>
      <c r="H8" s="55" t="s">
        <v>164</v>
      </c>
      <c r="I8" s="55" t="s">
        <v>165</v>
      </c>
      <c r="J8" s="55" t="s">
        <v>166</v>
      </c>
      <c r="K8" s="55" t="s">
        <v>167</v>
      </c>
      <c r="L8" s="55" t="s">
        <v>168</v>
      </c>
      <c r="M8" s="55" t="s">
        <v>169</v>
      </c>
      <c r="N8" s="55" t="s">
        <v>170</v>
      </c>
      <c r="O8" s="55" t="s">
        <v>171</v>
      </c>
      <c r="P8" s="55" t="s">
        <v>172</v>
      </c>
      <c r="Q8" s="56">
        <v>35</v>
      </c>
      <c r="R8" s="55" t="s">
        <v>173</v>
      </c>
      <c r="S8" s="55" t="s">
        <v>174</v>
      </c>
      <c r="T8" s="55" t="s">
        <v>175</v>
      </c>
      <c r="U8" s="56" t="s">
        <v>40</v>
      </c>
      <c r="V8" s="56">
        <v>89064</v>
      </c>
      <c r="W8" s="55" t="s">
        <v>176</v>
      </c>
      <c r="X8" s="55" t="s">
        <v>176</v>
      </c>
      <c r="Y8" s="57" t="s">
        <v>177</v>
      </c>
      <c r="Z8" s="56">
        <v>831</v>
      </c>
      <c r="AA8" s="56" t="s">
        <v>40</v>
      </c>
      <c r="AB8" s="56" t="s">
        <v>40</v>
      </c>
      <c r="AC8" s="56">
        <v>34</v>
      </c>
      <c r="AD8" s="56" t="s">
        <v>40</v>
      </c>
      <c r="AE8" s="56">
        <v>865</v>
      </c>
      <c r="AF8" s="56">
        <v>770</v>
      </c>
      <c r="AG8" s="56" t="s">
        <v>40</v>
      </c>
      <c r="AH8" s="56">
        <v>770</v>
      </c>
      <c r="AI8" s="58">
        <v>98</v>
      </c>
      <c r="AJ8" s="58">
        <v>98.5</v>
      </c>
      <c r="AK8" s="58">
        <v>109.9</v>
      </c>
      <c r="AL8" s="58">
        <v>110.4</v>
      </c>
      <c r="AM8" s="58">
        <v>97.5</v>
      </c>
      <c r="AN8" s="58">
        <v>100</v>
      </c>
      <c r="AO8" s="58">
        <v>99.2</v>
      </c>
      <c r="AP8" s="58">
        <v>102.9</v>
      </c>
      <c r="AQ8" s="58">
        <v>106.1</v>
      </c>
      <c r="AR8" s="58">
        <v>102.9</v>
      </c>
      <c r="AS8" s="58">
        <v>103.5</v>
      </c>
      <c r="AT8" s="58">
        <v>95.7</v>
      </c>
      <c r="AU8" s="58">
        <v>97</v>
      </c>
      <c r="AV8" s="58">
        <v>90.2</v>
      </c>
      <c r="AW8" s="58">
        <v>88.6</v>
      </c>
      <c r="AX8" s="58">
        <v>83.8</v>
      </c>
      <c r="AY8" s="58">
        <v>94.1</v>
      </c>
      <c r="AZ8" s="58">
        <v>93.7</v>
      </c>
      <c r="BA8" s="58">
        <v>88.7</v>
      </c>
      <c r="BB8" s="58">
        <v>90.6</v>
      </c>
      <c r="BC8" s="58">
        <v>90.6</v>
      </c>
      <c r="BD8" s="58">
        <v>86.4</v>
      </c>
      <c r="BE8" s="59">
        <v>95.4</v>
      </c>
      <c r="BF8" s="59">
        <v>96.8</v>
      </c>
      <c r="BG8" s="59">
        <v>90</v>
      </c>
      <c r="BH8" s="59">
        <v>88.4</v>
      </c>
      <c r="BI8" s="59">
        <v>83.8</v>
      </c>
      <c r="BJ8" s="59">
        <v>91.9</v>
      </c>
      <c r="BK8" s="59">
        <v>91.6</v>
      </c>
      <c r="BL8" s="59">
        <v>86.5</v>
      </c>
      <c r="BM8" s="59">
        <v>88.6</v>
      </c>
      <c r="BN8" s="59">
        <v>88.6</v>
      </c>
      <c r="BO8" s="59">
        <v>83.7</v>
      </c>
      <c r="BP8" s="58">
        <v>83</v>
      </c>
      <c r="BQ8" s="58">
        <v>86.4</v>
      </c>
      <c r="BR8" s="58">
        <v>71.5</v>
      </c>
      <c r="BS8" s="58">
        <v>70.599999999999994</v>
      </c>
      <c r="BT8" s="58">
        <v>67.7</v>
      </c>
      <c r="BU8" s="58">
        <v>80.2</v>
      </c>
      <c r="BV8" s="58">
        <v>79.8</v>
      </c>
      <c r="BW8" s="58">
        <v>70.599999999999994</v>
      </c>
      <c r="BX8" s="58">
        <v>71.400000000000006</v>
      </c>
      <c r="BY8" s="58">
        <v>72.2</v>
      </c>
      <c r="BZ8" s="58">
        <v>66.8</v>
      </c>
      <c r="CA8" s="59">
        <v>78843</v>
      </c>
      <c r="CB8" s="59">
        <v>79821</v>
      </c>
      <c r="CC8" s="59">
        <v>90082</v>
      </c>
      <c r="CD8" s="59">
        <v>97011</v>
      </c>
      <c r="CE8" s="59">
        <v>94916</v>
      </c>
      <c r="CF8" s="59">
        <v>68751</v>
      </c>
      <c r="CG8" s="59">
        <v>70630</v>
      </c>
      <c r="CH8" s="59">
        <v>75766</v>
      </c>
      <c r="CI8" s="59">
        <v>79610</v>
      </c>
      <c r="CJ8" s="59">
        <v>82275</v>
      </c>
      <c r="CK8" s="58">
        <v>61837</v>
      </c>
      <c r="CL8" s="59">
        <v>23350</v>
      </c>
      <c r="CM8" s="59">
        <v>23879</v>
      </c>
      <c r="CN8" s="59">
        <v>26149</v>
      </c>
      <c r="CO8" s="59">
        <v>26981</v>
      </c>
      <c r="CP8" s="59">
        <v>26781</v>
      </c>
      <c r="CQ8" s="59">
        <v>19207</v>
      </c>
      <c r="CR8" s="59">
        <v>20687</v>
      </c>
      <c r="CS8" s="59">
        <v>22637</v>
      </c>
      <c r="CT8" s="59">
        <v>23244</v>
      </c>
      <c r="CU8" s="59">
        <v>23704</v>
      </c>
      <c r="CV8" s="58">
        <v>17600</v>
      </c>
      <c r="CW8" s="59">
        <v>45.8</v>
      </c>
      <c r="CX8" s="59">
        <v>44.4</v>
      </c>
      <c r="CY8" s="59">
        <v>40.700000000000003</v>
      </c>
      <c r="CZ8" s="59">
        <v>38.5</v>
      </c>
      <c r="DA8" s="59">
        <v>44.3</v>
      </c>
      <c r="DB8" s="59">
        <v>48.3</v>
      </c>
      <c r="DC8" s="59">
        <v>47.7</v>
      </c>
      <c r="DD8" s="59">
        <v>51.8</v>
      </c>
      <c r="DE8" s="59">
        <v>49.6</v>
      </c>
      <c r="DF8" s="59">
        <v>48.8</v>
      </c>
      <c r="DG8" s="59">
        <v>55.6</v>
      </c>
      <c r="DH8" s="59">
        <v>30.1</v>
      </c>
      <c r="DI8" s="59">
        <v>30.3</v>
      </c>
      <c r="DJ8" s="59">
        <v>24.4</v>
      </c>
      <c r="DK8" s="59">
        <v>24.3</v>
      </c>
      <c r="DL8" s="59">
        <v>27.4</v>
      </c>
      <c r="DM8" s="59">
        <v>28.1</v>
      </c>
      <c r="DN8" s="59">
        <v>29.2</v>
      </c>
      <c r="DO8" s="59">
        <v>29</v>
      </c>
      <c r="DP8" s="59">
        <v>29.2</v>
      </c>
      <c r="DQ8" s="59">
        <v>29.4</v>
      </c>
      <c r="DR8" s="59">
        <v>25.1</v>
      </c>
      <c r="DS8" s="59">
        <v>3.9</v>
      </c>
      <c r="DT8" s="59">
        <v>1.9</v>
      </c>
      <c r="DU8" s="59">
        <v>0</v>
      </c>
      <c r="DV8" s="59">
        <v>0</v>
      </c>
      <c r="DW8" s="59">
        <v>3.2</v>
      </c>
      <c r="DX8" s="59">
        <v>32.6</v>
      </c>
      <c r="DY8" s="59">
        <v>27</v>
      </c>
      <c r="DZ8" s="59">
        <v>34.200000000000003</v>
      </c>
      <c r="EA8" s="59">
        <v>29.2</v>
      </c>
      <c r="EB8" s="59">
        <v>25.3</v>
      </c>
      <c r="EC8" s="59">
        <v>63</v>
      </c>
      <c r="ED8" s="58">
        <v>51</v>
      </c>
      <c r="EE8" s="58">
        <v>54</v>
      </c>
      <c r="EF8" s="58">
        <v>56.9</v>
      </c>
      <c r="EG8" s="58">
        <v>61.3</v>
      </c>
      <c r="EH8" s="58">
        <v>63.9</v>
      </c>
      <c r="EI8" s="58">
        <v>52.5</v>
      </c>
      <c r="EJ8" s="58">
        <v>52.5</v>
      </c>
      <c r="EK8" s="58">
        <v>54</v>
      </c>
      <c r="EL8" s="58">
        <v>55.4</v>
      </c>
      <c r="EM8" s="58">
        <v>55.5</v>
      </c>
      <c r="EN8" s="58">
        <v>56.4</v>
      </c>
      <c r="EO8" s="58">
        <v>63.7</v>
      </c>
      <c r="EP8" s="58">
        <v>65.8</v>
      </c>
      <c r="EQ8" s="58">
        <v>70.599999999999994</v>
      </c>
      <c r="ER8" s="58">
        <v>77</v>
      </c>
      <c r="ES8" s="58">
        <v>84</v>
      </c>
      <c r="ET8" s="58">
        <v>67.099999999999994</v>
      </c>
      <c r="EU8" s="58">
        <v>67.900000000000006</v>
      </c>
      <c r="EV8" s="58">
        <v>69.2</v>
      </c>
      <c r="EW8" s="58">
        <v>70.8</v>
      </c>
      <c r="EX8" s="58">
        <v>70.7</v>
      </c>
      <c r="EY8" s="58">
        <v>70.7</v>
      </c>
      <c r="EZ8" s="59">
        <v>46175806</v>
      </c>
      <c r="FA8" s="59">
        <v>47552943</v>
      </c>
      <c r="FB8" s="59">
        <v>50035421</v>
      </c>
      <c r="FC8" s="59">
        <v>51693528</v>
      </c>
      <c r="FD8" s="59">
        <v>54790591</v>
      </c>
      <c r="FE8" s="59">
        <v>55620962</v>
      </c>
      <c r="FF8" s="59">
        <v>57155394</v>
      </c>
      <c r="FG8" s="59">
        <v>58042153</v>
      </c>
      <c r="FH8" s="59">
        <v>58985932</v>
      </c>
      <c r="FI8" s="59">
        <v>58800982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