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4決算_経営比較分析表（R5年度）\"/>
    </mc:Choice>
  </mc:AlternateContent>
  <xr:revisionPtr revIDLastSave="0" documentId="13_ncr:1_{5FAAA082-F2E2-486E-B852-5494506CE311}" xr6:coauthVersionLast="47" xr6:coauthVersionMax="47" xr10:uidLastSave="{00000000-0000-0000-0000-000000000000}"/>
  <workbookProtection workbookAlgorithmName="SHA-512" workbookHashValue="0rxl1PDlYDPL47q6JW3A4B2dQRo3hVTYQlYy6YFf2gF22TrfrvysO//PFHeZa9TVteGG00TLh/9ZtQeQvocg+A==" workbookSaltValue="N0Z6WbnSODV8MFHxMIC/ww==" workbookSpinCount="100000" lockStructure="1"/>
  <bookViews>
    <workbookView xWindow="-110" yWindow="-110" windowWidth="1942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LK79" i="4" s="1"/>
  <c r="FA7" i="5"/>
  <c r="EZ7" i="5"/>
  <c r="EX7" i="5"/>
  <c r="EW7" i="5"/>
  <c r="EV7" i="5"/>
  <c r="EU7" i="5"/>
  <c r="ET7" i="5"/>
  <c r="ES7" i="5"/>
  <c r="JB79" i="4" s="1"/>
  <c r="ER7" i="5"/>
  <c r="EQ7" i="5"/>
  <c r="EP7" i="5"/>
  <c r="EO7" i="5"/>
  <c r="GT79" i="4" s="1"/>
  <c r="EM7" i="5"/>
  <c r="EL7" i="5"/>
  <c r="EK7" i="5"/>
  <c r="EK80" i="4" s="1"/>
  <c r="EJ7" i="5"/>
  <c r="DV80" i="4" s="1"/>
  <c r="EI7" i="5"/>
  <c r="EH7" i="5"/>
  <c r="EG7" i="5"/>
  <c r="EF7" i="5"/>
  <c r="EE7" i="5"/>
  <c r="ED7" i="5"/>
  <c r="EB7" i="5"/>
  <c r="BX80" i="4" s="1"/>
  <c r="EA7" i="5"/>
  <c r="BI80" i="4" s="1"/>
  <c r="DZ7" i="5"/>
  <c r="DY7" i="5"/>
  <c r="DX7" i="5"/>
  <c r="DW7" i="5"/>
  <c r="DV7" i="5"/>
  <c r="BI79" i="4" s="1"/>
  <c r="DU7" i="5"/>
  <c r="AT79" i="4" s="1"/>
  <c r="DT7" i="5"/>
  <c r="AE79" i="4" s="1"/>
  <c r="DS7" i="5"/>
  <c r="P79" i="4" s="1"/>
  <c r="DQ7" i="5"/>
  <c r="DP7" i="5"/>
  <c r="DO7" i="5"/>
  <c r="DN7" i="5"/>
  <c r="DM7" i="5"/>
  <c r="KF56" i="4" s="1"/>
  <c r="DL7" i="5"/>
  <c r="MN55" i="4" s="1"/>
  <c r="DK7" i="5"/>
  <c r="LY55" i="4" s="1"/>
  <c r="DJ7" i="5"/>
  <c r="LJ55" i="4" s="1"/>
  <c r="DI7" i="5"/>
  <c r="DH7" i="5"/>
  <c r="DF7" i="5"/>
  <c r="DE7" i="5"/>
  <c r="DD7" i="5"/>
  <c r="DC7" i="5"/>
  <c r="DB7" i="5"/>
  <c r="DA7" i="5"/>
  <c r="IZ55" i="4" s="1"/>
  <c r="CZ7" i="5"/>
  <c r="CY7" i="5"/>
  <c r="CX7" i="5"/>
  <c r="CW7" i="5"/>
  <c r="GR55" i="4" s="1"/>
  <c r="CU7" i="5"/>
  <c r="CT7" i="5"/>
  <c r="CS7" i="5"/>
  <c r="EH56" i="4" s="1"/>
  <c r="CR7" i="5"/>
  <c r="DS56" i="4" s="1"/>
  <c r="CQ7" i="5"/>
  <c r="CP7" i="5"/>
  <c r="CO7" i="5"/>
  <c r="CN7" i="5"/>
  <c r="CM7" i="5"/>
  <c r="CL7" i="5"/>
  <c r="CJ7" i="5"/>
  <c r="BX56" i="4" s="1"/>
  <c r="CI7" i="5"/>
  <c r="BI56" i="4" s="1"/>
  <c r="CH7" i="5"/>
  <c r="CG7" i="5"/>
  <c r="CF7" i="5"/>
  <c r="CE7" i="5"/>
  <c r="CD7" i="5"/>
  <c r="BI55" i="4" s="1"/>
  <c r="CC7" i="5"/>
  <c r="AT55" i="4" s="1"/>
  <c r="CB7" i="5"/>
  <c r="AE55" i="4" s="1"/>
  <c r="CA7" i="5"/>
  <c r="P55" i="4" s="1"/>
  <c r="BY7" i="5"/>
  <c r="BX7" i="5"/>
  <c r="BW7" i="5"/>
  <c r="BV7" i="5"/>
  <c r="BU7" i="5"/>
  <c r="KF34" i="4" s="1"/>
  <c r="BT7" i="5"/>
  <c r="MN33" i="4" s="1"/>
  <c r="BS7" i="5"/>
  <c r="LY33" i="4" s="1"/>
  <c r="BR7" i="5"/>
  <c r="LJ33" i="4" s="1"/>
  <c r="BQ7" i="5"/>
  <c r="BP7" i="5"/>
  <c r="BN7" i="5"/>
  <c r="BM7" i="5"/>
  <c r="BL7" i="5"/>
  <c r="BK7" i="5"/>
  <c r="BJ7" i="5"/>
  <c r="BI7" i="5"/>
  <c r="IZ33" i="4" s="1"/>
  <c r="BH7" i="5"/>
  <c r="BG7" i="5"/>
  <c r="BF7" i="5"/>
  <c r="BE7" i="5"/>
  <c r="GR33" i="4" s="1"/>
  <c r="BC7" i="5"/>
  <c r="BB7" i="5"/>
  <c r="BA7" i="5"/>
  <c r="EH34" i="4" s="1"/>
  <c r="AZ7" i="5"/>
  <c r="DS34" i="4" s="1"/>
  <c r="AY7" i="5"/>
  <c r="AX7" i="5"/>
  <c r="AW7" i="5"/>
  <c r="AV7" i="5"/>
  <c r="AU7" i="5"/>
  <c r="AT7" i="5"/>
  <c r="AR7" i="5"/>
  <c r="BX34" i="4" s="1"/>
  <c r="AQ7" i="5"/>
  <c r="BI34" i="4" s="1"/>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FZ12" i="4" s="1"/>
  <c r="X6" i="5"/>
  <c r="EG12" i="4" s="1"/>
  <c r="W6" i="5"/>
  <c r="V6" i="5"/>
  <c r="AU12" i="4" s="1"/>
  <c r="U6" i="5"/>
  <c r="B12" i="4" s="1"/>
  <c r="T6" i="5"/>
  <c r="S6" i="5"/>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MO80" i="4"/>
  <c r="LZ80" i="4"/>
  <c r="LK80" i="4"/>
  <c r="JB80" i="4"/>
  <c r="IM80" i="4"/>
  <c r="HX80" i="4"/>
  <c r="HI80" i="4"/>
  <c r="GT80" i="4"/>
  <c r="FO80" i="4"/>
  <c r="EZ80" i="4"/>
  <c r="DG80" i="4"/>
  <c r="AT80" i="4"/>
  <c r="AE80" i="4"/>
  <c r="P80" i="4"/>
  <c r="KV79" i="4"/>
  <c r="KG79" i="4"/>
  <c r="IM79" i="4"/>
  <c r="HX79" i="4"/>
  <c r="HI79" i="4"/>
  <c r="FO79" i="4"/>
  <c r="EZ79" i="4"/>
  <c r="EK79" i="4"/>
  <c r="DV79" i="4"/>
  <c r="DG79" i="4"/>
  <c r="BX79" i="4"/>
  <c r="MN56" i="4"/>
  <c r="LY56" i="4"/>
  <c r="LJ56" i="4"/>
  <c r="KU56" i="4"/>
  <c r="IZ56" i="4"/>
  <c r="IK56" i="4"/>
  <c r="HV56" i="4"/>
  <c r="HG56" i="4"/>
  <c r="GR56" i="4"/>
  <c r="FL56" i="4"/>
  <c r="EW56" i="4"/>
  <c r="DD56" i="4"/>
  <c r="AT56" i="4"/>
  <c r="AE56" i="4"/>
  <c r="P56" i="4"/>
  <c r="KU55" i="4"/>
  <c r="KF55" i="4"/>
  <c r="IK55" i="4"/>
  <c r="HV55" i="4"/>
  <c r="HG55" i="4"/>
  <c r="FL55" i="4"/>
  <c r="EW55" i="4"/>
  <c r="EH55" i="4"/>
  <c r="DS55" i="4"/>
  <c r="DD55" i="4"/>
  <c r="BX55" i="4"/>
  <c r="MN34" i="4"/>
  <c r="LY34" i="4"/>
  <c r="LJ34" i="4"/>
  <c r="KU34" i="4"/>
  <c r="IZ34" i="4"/>
  <c r="IK34" i="4"/>
  <c r="HV34" i="4"/>
  <c r="HG34" i="4"/>
  <c r="GR34" i="4"/>
  <c r="FL34" i="4"/>
  <c r="EW34" i="4"/>
  <c r="DD34" i="4"/>
  <c r="AT34" i="4"/>
  <c r="AE34" i="4"/>
  <c r="P34" i="4"/>
  <c r="KU33" i="4"/>
  <c r="KF33" i="4"/>
  <c r="IK33" i="4"/>
  <c r="HV33" i="4"/>
  <c r="HG33" i="4"/>
  <c r="FL33" i="4"/>
  <c r="EW33" i="4"/>
  <c r="EH33" i="4"/>
  <c r="DS33" i="4"/>
  <c r="DD33" i="4"/>
  <c r="BX33" i="4"/>
  <c r="CN12" i="4"/>
  <c r="FZ10" i="4"/>
  <c r="EG10" i="4"/>
  <c r="CN10" i="4"/>
  <c r="FZ8" i="4"/>
  <c r="AU8" i="4"/>
  <c r="B8" i="4"/>
  <c r="B6" i="4"/>
  <c r="JB78" i="4" l="1"/>
  <c r="IZ54" i="4"/>
  <c r="IZ32" i="4"/>
  <c r="FO78" i="4"/>
  <c r="FL54" i="4"/>
  <c r="FL32" i="4"/>
  <c r="BX32" i="4"/>
  <c r="BX78" i="4"/>
  <c r="BX54" i="4"/>
  <c r="MO78" i="4"/>
  <c r="MN54" i="4"/>
  <c r="MN32" i="4"/>
  <c r="C11" i="5"/>
  <c r="D11" i="5"/>
  <c r="E11" i="5"/>
  <c r="B11" i="5"/>
  <c r="GT78" i="4" l="1"/>
  <c r="GR54" i="4"/>
  <c r="GR32" i="4"/>
  <c r="P32" i="4"/>
  <c r="DG78" i="4"/>
  <c r="DD54" i="4"/>
  <c r="DD32" i="4"/>
  <c r="P78" i="4"/>
  <c r="P54" i="4"/>
  <c r="KG78" i="4"/>
  <c r="KF54" i="4"/>
  <c r="KF32" i="4"/>
  <c r="LZ78" i="4"/>
  <c r="LY54" i="4"/>
  <c r="LY32" i="4"/>
  <c r="IM78" i="4"/>
  <c r="IK54" i="4"/>
  <c r="IK32" i="4"/>
  <c r="EZ78" i="4"/>
  <c r="EW54" i="4"/>
  <c r="EW32" i="4"/>
  <c r="BI78" i="4"/>
  <c r="BI54" i="4"/>
  <c r="BI32" i="4"/>
  <c r="AT78" i="4"/>
  <c r="AT54" i="4"/>
  <c r="AT32" i="4"/>
  <c r="HV32" i="4"/>
  <c r="LK78" i="4"/>
  <c r="LJ54" i="4"/>
  <c r="LJ32" i="4"/>
  <c r="HX78" i="4"/>
  <c r="HV54"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<sst xmlns="http://schemas.openxmlformats.org/spreadsheetml/2006/main" count="342" uniqueCount="185">
  <si>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</si>
  <si>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</si>
  <si>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</si>
  <si>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</si>
  <si>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</si>
  <si>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</si>
  <si>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</si>
  <si>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</si>
  <si>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</si>
  <si>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</si>
  <si>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</si>
  <si>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</si>
  <si>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</si>
  <si>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</si>
  <si>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</si>
  <si>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</si>
  <si>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</si>
  <si>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</si>
  <si>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</si>
  <si>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</si>
  <si>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</si>
  <si>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</si>
  <si>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</si>
  <si>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</si>
  <si>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</si>
  <si>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</si>
  <si>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</si>
  <si>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</si>
  <si>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</si>
  <si>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</si>
  <si>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</si>
  <si>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</si>
  <si>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</si>
  <si>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</si>
  <si>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</si>
  <si>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</si>
  <si>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</si>
  <si>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</si>
  <si>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</si>
  <si>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</si>
  <si>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</si>
  <si>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</si>
  <si>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</si>
  <si>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</si>
  <si>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</si>
  <si>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</si>
  <si>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</si>
  <si>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</si>
  <si>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</si>
  <si>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</si>
  <si>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</si>
  <si>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</si>
  <si>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</si>
  <si>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</si>
  <si>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</si>
  <si>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</si>
  <si>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</si>
  <si>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</si>
  <si>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</si>
  <si>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</si>
  <si>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</si>
  <si>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</si>
  <si>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</si>
  <si>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</si>
  <si>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</si>
  <si>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</si>
  <si>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</si>
  <si>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</si>
  <si>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</si>
  <si>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</si>
  <si>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</si>
  <si>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</si>
  <si>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</si>
  <si>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</si>
  <si>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</si>
  <si>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</si>
  <si>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</si>
  <si>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</si>
  <si>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</si>
  <si>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</si>
  <si>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</si>
  <si>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</si>
  <si>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</si>
  <si>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</si>
  <si>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</si>
  <si>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</si>
  <si>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</si>
  <si>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</si>
  <si>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</si>
  <si>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</si>
  <si>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</si>
  <si>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</si>
  <si>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</si>
  <si>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</si>
  <si>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</si>
  <si>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</si>
  <si>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</si>
  <si>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</si>
  <si>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</si>
  <si>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</si>
  <si>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</si>
  <si>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</si>
  <si>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</si>
  <si>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</si>
  <si>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</si>
  <si>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</si>
  <si>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</si>
  <si>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</si>
  <si>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</si>
  <si>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</si>
  <si>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</si>
  <si>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</si>
  <si>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</si>
  <si>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</si>
  <si>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</si>
  <si>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</si>
  <si>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</si>
  <si>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</si>
  <si>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</si>
  <si>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</si>
  <si>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</si>
  <si>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</si>
  <si>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</si>
  <si>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</si>
  <si>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</si>
  <si>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</si>
  <si>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</si>
  <si>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</si>
  <si>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</si>
  <si>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</si>
  <si>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</si>
  <si>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</si>
  <si>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</si>
  <si>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</si>
  <si>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</si>
  <si>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</si>
  <si>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</si>
  <si>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</si>
  <si>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</si>
  <si>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</si>
  <si>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</si>
  <si>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</si>
  <si>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</si>
  <si>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</si>
  <si>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</si>
  <si>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</si>
  <si>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</si>
  <si>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</si>
  <si>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</si>
  <si>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</si>
  <si>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</si>
  <si>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</si>
  <si>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</si>
  <si>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</si>
  <si>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</si>
  <si>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</si>
  <si>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</si>
  <si>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</si>
  <si>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</si>
  <si>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</si>
  <si>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</si>
  <si>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</si>
  <si>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</si>
  <si>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</si>
  <si>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</si>
  <si>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</si>
  <si>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</si>
  <si>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</si>
  <si>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</si>
  <si>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</si>
  <si>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</si>
  <si>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</si>
  <si>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</si>
  <si>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</si>
  <si>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</si>
  <si>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</si>
  <si>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</si>
  <si>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</si>
  <si>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</si>
  <si>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</si>
  <si>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</si>
  <si>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DPC適正運用の取組み強化に加え、新設診療科の開設等により、診療の標準化、診療の質の向上、診療領域の幅が広がった結果、入院患者の増加や結核患者を除く入院単価の向上につながっている。
　今後も良質な医療サービスを継続的に提供するために、医療ニーズの質の変化や患者動向等にも迅速に対応できるよう、新病院開院を好機として、医師をはじめとする医療スタッフの確保に取り組むとともに、新規入院患者数の増加を図り、更なる経営改善、安定的な病院経営に取り組んでいく。</t>
    <rPh sb="15" eb="16">
      <t>クワ</t>
    </rPh>
    <rPh sb="18" eb="23">
      <t>シンセツシンリョウカ</t>
    </rPh>
    <rPh sb="24" eb="26">
      <t>カイセツ</t>
    </rPh>
    <rPh sb="26" eb="27">
      <t>トウ</t>
    </rPh>
    <rPh sb="46" eb="50">
      <t>シンリョウリョウイキ</t>
    </rPh>
    <rPh sb="51" eb="52">
      <t>ハバ</t>
    </rPh>
    <rPh sb="53" eb="54">
      <t>ヒロ</t>
    </rPh>
    <rPh sb="60" eb="64">
      <t>ニュウインカンジャ</t>
    </rPh>
    <rPh sb="65" eb="67">
      <t>ゾウカ</t>
    </rPh>
    <rPh sb="68" eb="70">
      <t>ケッカク</t>
    </rPh>
    <rPh sb="70" eb="72">
      <t>カンジャ</t>
    </rPh>
    <rPh sb="73" eb="74">
      <t>ノゾ</t>
    </rPh>
    <rPh sb="147" eb="150">
      <t>シンビョウイン</t>
    </rPh>
    <rPh sb="150" eb="152">
      <t>カイイン</t>
    </rPh>
    <rPh sb="153" eb="155">
      <t>コウキ</t>
    </rPh>
    <phoneticPr fontId="5"/>
  </si>
  <si>
    <r>
      <rPr>
        <b/>
        <sz val="11"/>
        <color theme="1"/>
        <rFont val="ＭＳ ゴシック"/>
        <family val="3"/>
        <charset val="128"/>
      </rPr>
      <t>①経常収支比率：</t>
    </r>
    <r>
      <rPr>
        <sz val="11"/>
        <color theme="1"/>
        <rFont val="ＭＳ ゴシック"/>
        <family val="3"/>
        <charset val="128"/>
      </rPr>
      <t xml:space="preserve">前年度に引き続きコロナ禍や肺腫瘍内科専門医のマンパワー不足等はあるものの、泌尿器科や整形外科等の新設診療科や結核入院患者の増加等により、延べ入院患者数は前年度比較で増加。また手術件数増加等に伴う入院単価の向上等により、入院収益は増加する一方で、外来収益及び補助金収益等の減少により、営業収益が減少した。加えて、新病院開院に向け、経費が増嵩したことや減価償却費を前倒しで計上したこと等から、前年度を14.5ポイント下回った。
</t>
    </r>
    <r>
      <rPr>
        <b/>
        <sz val="11"/>
        <color theme="1"/>
        <rFont val="ＭＳ ゴシック"/>
        <family val="3"/>
        <charset val="128"/>
      </rPr>
      <t>②③（修正）医業収支比率：</t>
    </r>
    <r>
      <rPr>
        <sz val="11"/>
        <color theme="1"/>
        <rFont val="ＭＳ ゴシック"/>
        <family val="3"/>
        <charset val="128"/>
      </rPr>
      <t xml:space="preserve">上記のとおり、医業収益の減少及び新病院に係る費用の増加により、前年度を下回った。
</t>
    </r>
    <r>
      <rPr>
        <b/>
        <sz val="11"/>
        <color theme="1"/>
        <rFont val="ＭＳ ゴシック"/>
        <family val="3"/>
        <charset val="128"/>
      </rPr>
      <t>④病床利用率：</t>
    </r>
    <r>
      <rPr>
        <sz val="11"/>
        <color theme="1"/>
        <rFont val="ＭＳ ゴシック"/>
        <family val="3"/>
        <charset val="128"/>
      </rPr>
      <t xml:space="preserve">一般病床をコロナ専用病床として運用したことや、肺腫瘍内科専門医の減少に伴う、肺がん入院患者数の落ち込み等はあったものの、泌尿器科や整形外科等の新設診療科や結核入院患者の増加等によりあったことから、前年度を1.2ポイント上回った。
</t>
    </r>
    <r>
      <rPr>
        <b/>
        <sz val="11"/>
        <color theme="1"/>
        <rFont val="ＭＳ ゴシック"/>
        <family val="3"/>
        <charset val="128"/>
      </rPr>
      <t>⑤入院患者１人１日当たり収益：</t>
    </r>
    <r>
      <rPr>
        <sz val="11"/>
        <color theme="1"/>
        <rFont val="ＭＳ ゴシック"/>
        <family val="3"/>
        <charset val="128"/>
      </rPr>
      <t xml:space="preserve">手術件数増加等による増加要素よりも結核入院患者増加による減少要素の影響が上回り、結果的には前年度より795円減少した。
</t>
    </r>
    <r>
      <rPr>
        <b/>
        <sz val="11"/>
        <color theme="1"/>
        <rFont val="ＭＳ ゴシック"/>
        <family val="3"/>
        <charset val="128"/>
      </rPr>
      <t>⑥外来患者１人１日当たり収益：</t>
    </r>
    <r>
      <rPr>
        <sz val="11"/>
        <color theme="1"/>
        <rFont val="ＭＳ ゴシック"/>
        <family val="3"/>
        <charset val="128"/>
      </rPr>
      <t xml:space="preserve">前年度より707円減少した。
</t>
    </r>
    <r>
      <rPr>
        <b/>
        <sz val="11"/>
        <color theme="1"/>
        <rFont val="ＭＳ ゴシック"/>
        <family val="3"/>
        <charset val="128"/>
      </rPr>
      <t>⑦職員給与費対医業収益比率：</t>
    </r>
    <r>
      <rPr>
        <sz val="11"/>
        <color theme="1"/>
        <rFont val="ＭＳ ゴシック"/>
        <family val="3"/>
        <charset val="128"/>
      </rPr>
      <t xml:space="preserve">常勤職員、非常勤職員ともに増加していることに加え、営業収益が減少したことから、前年度より3.2ポイント悪化した。
</t>
    </r>
    <r>
      <rPr>
        <b/>
        <sz val="11"/>
        <color theme="1"/>
        <rFont val="ＭＳ ゴシック"/>
        <family val="3"/>
        <charset val="128"/>
      </rPr>
      <t>⑧材料費対医業収益比率：</t>
    </r>
    <r>
      <rPr>
        <sz val="11"/>
        <color theme="1"/>
        <rFont val="ＭＳ ゴシック"/>
        <family val="3"/>
        <charset val="128"/>
      </rPr>
      <t xml:space="preserve">外来化学療法の減による材料費の減はあるものの、営業収益も減少したことから、前年度より変わらず。
</t>
    </r>
    <r>
      <rPr>
        <b/>
        <sz val="11"/>
        <color theme="1"/>
        <rFont val="ＭＳ ゴシック"/>
        <family val="3"/>
        <charset val="128"/>
      </rPr>
      <t>⑨累積欠損金比率：</t>
    </r>
    <r>
      <rPr>
        <sz val="11"/>
        <color theme="1"/>
        <rFont val="ＭＳ ゴシック"/>
        <family val="3"/>
        <charset val="128"/>
      </rPr>
      <t>発生していない。</t>
    </r>
    <rPh sb="8" eb="11">
      <t>ゼンネンド</t>
    </rPh>
    <rPh sb="12" eb="13">
      <t>ヒ</t>
    </rPh>
    <rPh sb="14" eb="15">
      <t>ツヅ</t>
    </rPh>
    <rPh sb="35" eb="37">
      <t>ブソク</t>
    </rPh>
    <rPh sb="45" eb="48">
      <t>ヒニョウキ</t>
    </rPh>
    <rPh sb="48" eb="49">
      <t>カ</t>
    </rPh>
    <rPh sb="50" eb="54">
      <t>セイケイゲカ</t>
    </rPh>
    <rPh sb="54" eb="55">
      <t>トウ</t>
    </rPh>
    <rPh sb="56" eb="61">
      <t>シンセツシンリョウカ</t>
    </rPh>
    <rPh sb="62" eb="64">
      <t>ケッカク</t>
    </rPh>
    <rPh sb="64" eb="68">
      <t>ニュウインカンジャ</t>
    </rPh>
    <rPh sb="69" eb="71">
      <t>ゾウカ</t>
    </rPh>
    <rPh sb="71" eb="72">
      <t>トウ</t>
    </rPh>
    <rPh sb="84" eb="87">
      <t>ゼンネンド</t>
    </rPh>
    <rPh sb="87" eb="89">
      <t>ヒカク</t>
    </rPh>
    <rPh sb="90" eb="92">
      <t>ゾウカ</t>
    </rPh>
    <rPh sb="95" eb="97">
      <t>シュジュツ</t>
    </rPh>
    <rPh sb="97" eb="99">
      <t>ケンスウ</t>
    </rPh>
    <rPh sb="99" eb="101">
      <t>ゾウカ</t>
    </rPh>
    <rPh sb="101" eb="102">
      <t>トウ</t>
    </rPh>
    <rPh sb="103" eb="104">
      <t>トモナ</t>
    </rPh>
    <rPh sb="117" eb="119">
      <t>ニュウイン</t>
    </rPh>
    <rPh sb="126" eb="128">
      <t>イッポウ</t>
    </rPh>
    <rPh sb="130" eb="134">
      <t>ガイライシュウエキ</t>
    </rPh>
    <rPh sb="141" eb="142">
      <t>トウ</t>
    </rPh>
    <rPh sb="143" eb="145">
      <t>ゲンショウ</t>
    </rPh>
    <rPh sb="154" eb="156">
      <t>ゲンショウ</t>
    </rPh>
    <rPh sb="159" eb="160">
      <t>クワ</t>
    </rPh>
    <rPh sb="163" eb="166">
      <t>シンビョウイン</t>
    </rPh>
    <rPh sb="166" eb="168">
      <t>カイイン</t>
    </rPh>
    <rPh sb="169" eb="170">
      <t>ム</t>
    </rPh>
    <rPh sb="172" eb="174">
      <t>ケイヒ</t>
    </rPh>
    <rPh sb="175" eb="177">
      <t>ゾウコウ</t>
    </rPh>
    <rPh sb="182" eb="187">
      <t>ゲンカショウキャクヒ</t>
    </rPh>
    <rPh sb="188" eb="190">
      <t>マエダオ</t>
    </rPh>
    <rPh sb="192" eb="194">
      <t>ケイジョウ</t>
    </rPh>
    <rPh sb="198" eb="199">
      <t>トウ</t>
    </rPh>
    <rPh sb="214" eb="215">
      <t>シタ</t>
    </rPh>
    <rPh sb="223" eb="225">
      <t>シュウセイ</t>
    </rPh>
    <rPh sb="233" eb="235">
      <t>ジョウキ</t>
    </rPh>
    <rPh sb="240" eb="244">
      <t>イギョウシュウエキ</t>
    </rPh>
    <rPh sb="245" eb="247">
      <t>ゲンショウ</t>
    </rPh>
    <rPh sb="247" eb="248">
      <t>オヨ</t>
    </rPh>
    <rPh sb="249" eb="252">
      <t>シンビョウイン</t>
    </rPh>
    <rPh sb="253" eb="254">
      <t>カカ</t>
    </rPh>
    <rPh sb="255" eb="257">
      <t>ヒヨウ</t>
    </rPh>
    <rPh sb="258" eb="260">
      <t>ゾウカ</t>
    </rPh>
    <rPh sb="268" eb="269">
      <t>シタ</t>
    </rPh>
    <rPh sb="390" eb="391">
      <t>ウエ</t>
    </rPh>
    <rPh sb="421" eb="423">
      <t>ゾウカ</t>
    </rPh>
    <rPh sb="423" eb="425">
      <t>ヨウソ</t>
    </rPh>
    <rPh sb="428" eb="432">
      <t>ケッカクニュウイン</t>
    </rPh>
    <rPh sb="432" eb="434">
      <t>カンジャ</t>
    </rPh>
    <rPh sb="434" eb="436">
      <t>ゾウカ</t>
    </rPh>
    <rPh sb="439" eb="443">
      <t>ゲンショウヨウソ</t>
    </rPh>
    <rPh sb="444" eb="446">
      <t>エイキョウ</t>
    </rPh>
    <rPh sb="447" eb="449">
      <t>ウワマワ</t>
    </rPh>
    <rPh sb="451" eb="453">
      <t>ケッカ</t>
    </rPh>
    <rPh sb="453" eb="454">
      <t>テキ</t>
    </rPh>
    <rPh sb="465" eb="467">
      <t>ゲンショウ</t>
    </rPh>
    <rPh sb="515" eb="519">
      <t>ジョウキンショクイン</t>
    </rPh>
    <rPh sb="537" eb="538">
      <t>クワ</t>
    </rPh>
    <rPh sb="540" eb="544">
      <t>エイギョウシュウエキ</t>
    </rPh>
    <rPh sb="545" eb="547">
      <t>ゲンショウ</t>
    </rPh>
    <rPh sb="566" eb="568">
      <t>アッカ</t>
    </rPh>
    <rPh sb="584" eb="590">
      <t>ガイライカガクリョウホウ</t>
    </rPh>
    <rPh sb="591" eb="592">
      <t>ゲン</t>
    </rPh>
    <rPh sb="595" eb="598">
      <t>ザイリョウヒ</t>
    </rPh>
    <rPh sb="599" eb="600">
      <t>ゲン</t>
    </rPh>
    <rPh sb="607" eb="611">
      <t>エイギョウシュウエキ</t>
    </rPh>
    <rPh sb="612" eb="614">
      <t>ゲンショウ</t>
    </rPh>
    <rPh sb="626" eb="627">
      <t>カ</t>
    </rPh>
    <rPh sb="641" eb="643">
      <t>ハッセイ</t>
    </rPh>
    <phoneticPr fontId="5"/>
  </si>
  <si>
    <t>地域医療支援病院、難治性の呼吸器疾患医療、結核医療及びアレルギー性疾患医療のセンター機能、エイズ治療拠点病院、大阪府がん診療拠点病院（肺がん）、難治性多剤耐性結核広域圏拠点病院、労災保険指定医療機関、大阪府アレルギー疾患医療拠点病院、大阪府小児地域医療センター、第二種感染症指定医療機関、結核指定医療機関、二次救急告示医療機関</t>
    <rPh sb="117" eb="120">
      <t>オオサカフ</t>
    </rPh>
    <rPh sb="120" eb="126">
      <t>ショウニチイキイリョウ</t>
    </rPh>
    <rPh sb="131" eb="132">
      <t>ダイ</t>
    </rPh>
    <rPh sb="132" eb="134">
      <t>2シュ</t>
    </rPh>
    <rPh sb="134" eb="137">
      <t>カンセンショウ</t>
    </rPh>
    <rPh sb="137" eb="139">
      <t>シテイ</t>
    </rPh>
    <rPh sb="139" eb="143">
      <t>イリョウキカン</t>
    </rPh>
    <rPh sb="144" eb="152">
      <t>ケッカクシテイイリョウキカン</t>
    </rPh>
    <rPh sb="153" eb="155">
      <t>ニジ</t>
    </rPh>
    <rPh sb="155" eb="157">
      <t>キュウキュウ</t>
    </rPh>
    <rPh sb="157" eb="159">
      <t>コクジ</t>
    </rPh>
    <rPh sb="159" eb="163">
      <t>イリョウキカン</t>
    </rPh>
    <phoneticPr fontId="5"/>
  </si>
  <si>
    <r>
      <rPr>
        <b/>
        <sz val="11"/>
        <color theme="1"/>
        <rFont val="ＭＳ ゴシック"/>
        <family val="3"/>
        <charset val="128"/>
      </rPr>
      <t>①有形固定資産減価償却率：</t>
    </r>
    <r>
      <rPr>
        <sz val="11"/>
        <color theme="1"/>
        <rFont val="ＭＳ ゴシック"/>
        <family val="3"/>
        <charset val="128"/>
      </rPr>
      <t xml:space="preserve">令和4年12月の新病院竣工及び令和5年5月の病院建替えに向けた医療機器の大規模更新により、前年度より36.4ポイント減少した。
</t>
    </r>
    <r>
      <rPr>
        <b/>
        <sz val="11"/>
        <color theme="1"/>
        <rFont val="ＭＳ ゴシック"/>
        <family val="3"/>
        <charset val="128"/>
      </rPr>
      <t>②器械備品減価償却率：</t>
    </r>
    <r>
      <rPr>
        <sz val="11"/>
        <color theme="1"/>
        <rFont val="ＭＳ ゴシック"/>
        <family val="3"/>
        <charset val="128"/>
      </rPr>
      <t xml:space="preserve">令和5年5月の病院建替えに向けた医療機器の大規模更新により、前年度より26.4ポイント減少した。
</t>
    </r>
    <r>
      <rPr>
        <b/>
        <sz val="11"/>
        <color theme="1"/>
        <rFont val="ＭＳ ゴシック"/>
        <family val="3"/>
        <charset val="128"/>
      </rPr>
      <t>③１床当たり有形固定資産：</t>
    </r>
    <r>
      <rPr>
        <sz val="11"/>
        <color theme="1"/>
        <rFont val="ＭＳ ゴシック"/>
        <family val="3"/>
        <charset val="128"/>
      </rPr>
      <t>令和4年12月の新病院竣工及び令和5年5月の病院建替えに向けた医療機器の大規模更新により、大幅に増加した。</t>
    </r>
    <rPh sb="26" eb="27">
      <t>オヨ</t>
    </rPh>
    <rPh sb="71" eb="73">
      <t>ゲンショウ</t>
    </rPh>
    <rPh sb="163" eb="16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</si>
</sst>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81.3</c:v>
                </c:pt>
                <c:pt idx="1">
                  <c:v>78.7</c:v>
                </c:pt>
                <c:pt idx="2">
                  <c:v>62.4</c:v>
                </c:pt>
                <c:pt idx="3">
                  <c:v>55.8</c:v>
                </c:pt>
                <c:pt idx="4">
                  <c:v>57</c:v>
                </c:pt>
              </c:numCache>
            </c:numRef>
          </c:val>
          <c:extLst>
            <c:ext xmlns:c16="http://schemas.microsoft.com/office/drawing/2014/chart" uri="{C3380CC4-5D6E-409C-BE32-E72D297353CC}">
              <c16:uniqueId val="{00000000-5D86-4B2F-82A0-2C51AB4C76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5D86-4B2F-82A0-2C51AB4C76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93.1</c:v>
                </c:pt>
                <c:pt idx="1">
                  <c:v>91</c:v>
                </c:pt>
                <c:pt idx="2">
                  <c:v>80.3</c:v>
                </c:pt>
                <c:pt idx="3">
                  <c:v>84.6</c:v>
                </c:pt>
                <c:pt idx="4">
                  <c:v>74.7</c:v>
                </c:pt>
              </c:numCache>
            </c:numRef>
          </c:val>
          <c:extLst>
            <c:ext xmlns:c16="http://schemas.microsoft.com/office/drawing/2014/chart" uri="{C3380CC4-5D6E-409C-BE32-E72D297353CC}">
              <c16:uniqueId val="{00000000-664C-4352-B620-6327953E82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664C-4352-B620-6327953E82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93.1</c:v>
                </c:pt>
                <c:pt idx="1">
                  <c:v>91</c:v>
                </c:pt>
                <c:pt idx="2">
                  <c:v>80.3</c:v>
                </c:pt>
                <c:pt idx="3">
                  <c:v>84.6</c:v>
                </c:pt>
                <c:pt idx="4">
                  <c:v>75.3</c:v>
                </c:pt>
              </c:numCache>
            </c:numRef>
          </c:val>
          <c:extLst>
            <c:ext xmlns:c16="http://schemas.microsoft.com/office/drawing/2014/chart" uri="{C3380CC4-5D6E-409C-BE32-E72D297353CC}">
              <c16:uniqueId val="{00000000-D5F6-43FF-A8B7-0BFF72D0F1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D5F6-43FF-A8B7-0BFF72D0F1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102.6</c:v>
                </c:pt>
                <c:pt idx="1">
                  <c:v>99.5</c:v>
                </c:pt>
                <c:pt idx="2">
                  <c:v>107.7</c:v>
                </c:pt>
                <c:pt idx="3">
                  <c:v>117</c:v>
                </c:pt>
                <c:pt idx="4">
                  <c:v>102.5</c:v>
                </c:pt>
              </c:numCache>
            </c:numRef>
          </c:val>
          <c:extLst>
            <c:ext xmlns:c16="http://schemas.microsoft.com/office/drawing/2014/chart" uri="{C3380CC4-5D6E-409C-BE32-E72D297353CC}">
              <c16:uniqueId val="{00000000-5E68-4528-BCA9-83001BC54A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5E68-4528-BCA9-83001BC54A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64.8</c:v>
                </c:pt>
                <c:pt idx="1">
                  <c:v>70.5</c:v>
                </c:pt>
                <c:pt idx="2">
                  <c:v>72.7</c:v>
                </c:pt>
                <c:pt idx="3">
                  <c:v>75.099999999999994</c:v>
                </c:pt>
                <c:pt idx="4">
                  <c:v>38.700000000000003</c:v>
                </c:pt>
              </c:numCache>
            </c:numRef>
          </c:val>
          <c:extLst>
            <c:ext xmlns:c16="http://schemas.microsoft.com/office/drawing/2014/chart" uri="{C3380CC4-5D6E-409C-BE32-E72D297353CC}">
              <c16:uniqueId val="{00000000-A93A-4E26-A17F-4DFD42867D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A93A-4E26-A17F-4DFD42867D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66.2</c:v>
                </c:pt>
                <c:pt idx="1">
                  <c:v>76.599999999999994</c:v>
                </c:pt>
                <c:pt idx="2">
                  <c:v>79.2</c:v>
                </c:pt>
                <c:pt idx="3">
                  <c:v>83.8</c:v>
                </c:pt>
                <c:pt idx="4">
                  <c:v>57.4</c:v>
                </c:pt>
              </c:numCache>
            </c:numRef>
          </c:val>
          <c:extLst>
            <c:ext xmlns:c16="http://schemas.microsoft.com/office/drawing/2014/chart" uri="{C3380CC4-5D6E-409C-BE32-E72D297353CC}">
              <c16:uniqueId val="{00000000-74A6-47FC-90EF-B5EDA7625A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4A6-47FC-90EF-B5EDA7625A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32887577</c:v>
                </c:pt>
                <c:pt idx="1">
                  <c:v>33003028</c:v>
                </c:pt>
                <c:pt idx="2">
                  <c:v>34079418</c:v>
                </c:pt>
                <c:pt idx="3">
                  <c:v>34467739</c:v>
                </c:pt>
                <c:pt idx="4">
                  <c:v>74779531</c:v>
                </c:pt>
              </c:numCache>
            </c:numRef>
          </c:val>
          <c:extLst>
            <c:ext xmlns:c16="http://schemas.microsoft.com/office/drawing/2014/chart" uri="{C3380CC4-5D6E-409C-BE32-E72D297353CC}">
              <c16:uniqueId val="{00000000-4FC9-4CFE-8456-8562BA5269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4FC9-4CFE-8456-8562BA5269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21.1</c:v>
                </c:pt>
                <c:pt idx="1">
                  <c:v>22.2</c:v>
                </c:pt>
                <c:pt idx="2">
                  <c:v>17.7</c:v>
                </c:pt>
                <c:pt idx="3">
                  <c:v>15.8</c:v>
                </c:pt>
                <c:pt idx="4">
                  <c:v>15.8</c:v>
                </c:pt>
              </c:numCache>
            </c:numRef>
          </c:val>
          <c:extLst>
            <c:ext xmlns:c16="http://schemas.microsoft.com/office/drawing/2014/chart" uri="{C3380CC4-5D6E-409C-BE32-E72D297353CC}">
              <c16:uniqueId val="{00000000-606E-4D73-869D-35875DFE2D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06E-4D73-869D-35875DFE2D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51.2</c:v>
                </c:pt>
                <c:pt idx="1">
                  <c:v>51.7</c:v>
                </c:pt>
                <c:pt idx="2">
                  <c:v>49.3</c:v>
                </c:pt>
                <c:pt idx="3">
                  <c:v>46.3</c:v>
                </c:pt>
                <c:pt idx="4">
                  <c:v>49.5</c:v>
                </c:pt>
              </c:numCache>
            </c:numRef>
          </c:val>
          <c:extLst>
            <c:ext xmlns:c16="http://schemas.microsoft.com/office/drawing/2014/chart" uri="{C3380CC4-5D6E-409C-BE32-E72D297353CC}">
              <c16:uniqueId val="{00000000-D4A7-4AD3-B240-F088F81B00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4A7-4AD3-B240-F088F81B00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15256</c:v>
                </c:pt>
                <c:pt idx="1">
                  <c:v>16518</c:v>
                </c:pt>
                <c:pt idx="2">
                  <c:v>17280</c:v>
                </c:pt>
                <c:pt idx="3">
                  <c:v>16908</c:v>
                </c:pt>
                <c:pt idx="4">
                  <c:v>16201</c:v>
                </c:pt>
              </c:numCache>
            </c:numRef>
          </c:val>
          <c:extLst>
            <c:ext xmlns:c16="http://schemas.microsoft.com/office/drawing/2014/chart" uri="{C3380CC4-5D6E-409C-BE32-E72D297353CC}">
              <c16:uniqueId val="{00000000-D8E7-47FF-BDD9-5B269ECB0D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D8E7-47FF-BDD9-5B269ECB0D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48679</c:v>
                </c:pt>
                <c:pt idx="1">
                  <c:v>49389</c:v>
                </c:pt>
                <c:pt idx="2">
                  <c:v>51830</c:v>
                </c:pt>
                <c:pt idx="3">
                  <c:v>63946</c:v>
                </c:pt>
                <c:pt idx="4">
                  <c:v>63151</c:v>
                </c:pt>
              </c:numCache>
            </c:numRef>
          </c:val>
          <c:extLst>
            <c:ext xmlns:c16="http://schemas.microsoft.com/office/drawing/2014/chart" uri="{C3380CC4-5D6E-409C-BE32-E72D297353CC}">
              <c16:uniqueId val="{00000000-6A80-487E-B14A-8103D38C12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6A80-487E-B14A-8103D38C12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3.1</c:v>
                </c:pt>
                <c:pt idx="2">
                  <c:v>0</c:v>
                </c:pt>
                <c:pt idx="3">
                  <c:v>0</c:v>
                </c:pt>
                <c:pt idx="4">
                  <c:v>0</c:v>
                </c:pt>
              </c:numCache>
            </c:numRef>
          </c:val>
          <c:extLst>
            <c:ext xmlns:c16="http://schemas.microsoft.com/office/drawing/2014/chart" uri="{C3380CC4-5D6E-409C-BE32-E72D297353CC}">
              <c16:uniqueId val="{00000000-4433-4A3F-BA72-BCCF5E2049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4433-4A3F-BA72-BCCF5E2049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85" zoomScaleNormal="85" zoomScaleSheetLayoutView="70" workbookViewId="0">
      <selection activeCell="NM12" sqref="NJ1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0" t="str">
        <f>データ!H6</f>
        <v>大阪府地方独立行政法人大阪府立病院機構　大阪はびきの医療センター</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41" t="s">
        <v>9</v>
      </c>
      <c r="NK7" s="142"/>
      <c r="NL7" s="142"/>
      <c r="NM7" s="142"/>
      <c r="NN7" s="142"/>
      <c r="NO7" s="142"/>
      <c r="NP7" s="142"/>
      <c r="NQ7" s="142"/>
      <c r="NR7" s="142"/>
      <c r="NS7" s="142"/>
      <c r="NT7" s="142"/>
      <c r="NU7" s="142"/>
      <c r="NV7" s="142"/>
      <c r="NW7" s="143"/>
      <c r="NX7" s="3"/>
    </row>
    <row r="8" spans="1:388" ht="18.75" customHeight="1" x14ac:dyDescent="0.2">
      <c r="A8" s="2"/>
      <c r="B8" s="121" t="str">
        <f>データ!K6</f>
        <v>地方独立行政法人</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400床以上～500床未満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非設置</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05">
        <f>データ!Z6</f>
        <v>360</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f>データ!AB6</f>
        <v>60</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37" t="s">
        <v>10</v>
      </c>
      <c r="NK8" s="138"/>
      <c r="NL8" s="131" t="s">
        <v>11</v>
      </c>
      <c r="NM8" s="131"/>
      <c r="NN8" s="131"/>
      <c r="NO8" s="131"/>
      <c r="NP8" s="131"/>
      <c r="NQ8" s="131"/>
      <c r="NR8" s="131"/>
      <c r="NS8" s="131"/>
      <c r="NT8" s="131"/>
      <c r="NU8" s="131"/>
      <c r="NV8" s="131"/>
      <c r="NW8" s="132"/>
      <c r="NX8" s="3"/>
    </row>
    <row r="9" spans="1:388" ht="18.75" customHeight="1" x14ac:dyDescent="0.2">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3" t="s">
        <v>20</v>
      </c>
      <c r="NK9" s="134"/>
      <c r="NL9" s="135" t="s">
        <v>21</v>
      </c>
      <c r="NM9" s="135"/>
      <c r="NN9" s="135"/>
      <c r="NO9" s="135"/>
      <c r="NP9" s="135"/>
      <c r="NQ9" s="135"/>
      <c r="NR9" s="135"/>
      <c r="NS9" s="135"/>
      <c r="NT9" s="135"/>
      <c r="NU9" s="135"/>
      <c r="NV9" s="135"/>
      <c r="NW9" s="136"/>
      <c r="NX9" s="3"/>
    </row>
    <row r="10" spans="1:388" ht="18.75" customHeight="1" x14ac:dyDescent="0.2">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05">
        <f>データ!Q6</f>
        <v>22</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感 地</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f>データ!AD6</f>
        <v>6</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426</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29" t="s">
        <v>22</v>
      </c>
      <c r="NK10" s="130"/>
      <c r="NL10" s="124" t="s">
        <v>23</v>
      </c>
      <c r="NM10" s="124"/>
      <c r="NN10" s="124"/>
      <c r="NO10" s="124"/>
      <c r="NP10" s="124"/>
      <c r="NQ10" s="124"/>
      <c r="NR10" s="124"/>
      <c r="NS10" s="124"/>
      <c r="NT10" s="124"/>
      <c r="NU10" s="124"/>
      <c r="NV10" s="124"/>
      <c r="NW10" s="125"/>
      <c r="NX10" s="3"/>
    </row>
    <row r="11" spans="1:388" ht="18.75" customHeight="1" x14ac:dyDescent="0.2">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5"/>
      <c r="NJ11" s="3"/>
      <c r="NK11" s="3"/>
      <c r="NL11" s="3"/>
      <c r="NM11" s="3"/>
      <c r="NN11" s="3"/>
      <c r="NO11" s="3"/>
      <c r="NP11" s="3"/>
      <c r="NQ11" s="3"/>
      <c r="NR11" s="3"/>
      <c r="NS11" s="3"/>
      <c r="NT11" s="3"/>
      <c r="NU11" s="3"/>
      <c r="NV11" s="3"/>
      <c r="NW11" s="3"/>
      <c r="NX11" s="3"/>
    </row>
    <row r="12" spans="1:388" ht="18.75" customHeight="1" x14ac:dyDescent="0.2">
      <c r="A12" s="2"/>
      <c r="B12" s="105" t="str">
        <f>データ!U6</f>
        <v>-</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44607</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05">
        <f>データ!AF6</f>
        <v>279</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279</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5"/>
      <c r="NJ12" s="3"/>
      <c r="NK12" s="3"/>
      <c r="NL12" s="3"/>
      <c r="NM12" s="3"/>
      <c r="NN12" s="3"/>
      <c r="NO12" s="3"/>
      <c r="NP12" s="3"/>
      <c r="NQ12" s="3"/>
      <c r="NR12" s="3"/>
      <c r="NS12" s="3"/>
      <c r="NT12" s="3"/>
      <c r="NU12" s="3"/>
      <c r="NV12" s="3"/>
      <c r="NW12" s="3"/>
      <c r="NX12" s="3"/>
    </row>
    <row r="13" spans="1:388" ht="17.25" customHeight="1" x14ac:dyDescent="0.25">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5"/>
      <c r="NJ13" s="6"/>
      <c r="NK13" s="6"/>
      <c r="NL13" s="6"/>
      <c r="NM13" s="6"/>
      <c r="NN13" s="6"/>
      <c r="NO13" s="6"/>
      <c r="NP13" s="6"/>
      <c r="NQ13" s="6"/>
      <c r="NR13" s="6"/>
      <c r="NS13" s="6"/>
      <c r="NT13" s="6"/>
      <c r="NU13" s="6"/>
      <c r="NV13" s="6"/>
      <c r="NW13" s="6"/>
      <c r="NX13" s="6"/>
    </row>
    <row r="14" spans="1:388" ht="17.25" customHeight="1" x14ac:dyDescent="0.2">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9" t="s">
        <v>36</v>
      </c>
      <c r="NK16" s="110"/>
      <c r="NL16" s="110"/>
      <c r="NM16" s="110"/>
      <c r="NN16" s="111"/>
      <c r="NO16" s="112" t="s">
        <v>37</v>
      </c>
      <c r="NP16" s="113"/>
      <c r="NQ16" s="113"/>
      <c r="NR16" s="113"/>
      <c r="NS16" s="114"/>
      <c r="NT16" s="112" t="s">
        <v>38</v>
      </c>
      <c r="NU16" s="113"/>
      <c r="NV16" s="113"/>
      <c r="NW16" s="113"/>
      <c r="NX16" s="11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8" t="s">
        <v>39</v>
      </c>
      <c r="NK17" s="119"/>
      <c r="NL17" s="119"/>
      <c r="NM17" s="119"/>
      <c r="NN17" s="120"/>
      <c r="NO17" s="115"/>
      <c r="NP17" s="116"/>
      <c r="NQ17" s="116"/>
      <c r="NR17" s="116"/>
      <c r="NS17" s="117"/>
      <c r="NT17" s="115"/>
      <c r="NU17" s="116"/>
      <c r="NV17" s="116"/>
      <c r="NW17" s="116"/>
      <c r="NX17" s="11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7" t="s">
        <v>40</v>
      </c>
      <c r="NK18" s="98"/>
      <c r="NL18" s="98"/>
      <c r="NM18" s="101" t="s">
        <v>41</v>
      </c>
      <c r="NN18" s="102"/>
      <c r="NO18" s="97" t="s">
        <v>64</v>
      </c>
      <c r="NP18" s="98"/>
      <c r="NQ18" s="98"/>
      <c r="NR18" s="101" t="s">
        <v>41</v>
      </c>
      <c r="NS18" s="102"/>
      <c r="NT18" s="97" t="s">
        <v>40</v>
      </c>
      <c r="NU18" s="98"/>
      <c r="NV18" s="98"/>
      <c r="NW18" s="101" t="s">
        <v>41</v>
      </c>
      <c r="NX18" s="10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9"/>
      <c r="NK19" s="100"/>
      <c r="NL19" s="100"/>
      <c r="NM19" s="103"/>
      <c r="NN19" s="104"/>
      <c r="NO19" s="99"/>
      <c r="NP19" s="100"/>
      <c r="NQ19" s="100"/>
      <c r="NR19" s="103"/>
      <c r="NS19" s="104"/>
      <c r="NT19" s="99"/>
      <c r="NU19" s="100"/>
      <c r="NV19" s="100"/>
      <c r="NW19" s="103"/>
      <c r="NX19" s="10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183</v>
      </c>
      <c r="NK22" s="153"/>
      <c r="NL22" s="153"/>
      <c r="NM22" s="153"/>
      <c r="NN22" s="153"/>
      <c r="NO22" s="153"/>
      <c r="NP22" s="153"/>
      <c r="NQ22" s="153"/>
      <c r="NR22" s="153"/>
      <c r="NS22" s="153"/>
      <c r="NT22" s="153"/>
      <c r="NU22" s="153"/>
      <c r="NV22" s="153"/>
      <c r="NW22" s="153"/>
      <c r="NX22" s="154"/>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55"/>
      <c r="NL23" s="155"/>
      <c r="NM23" s="155"/>
      <c r="NN23" s="155"/>
      <c r="NO23" s="155"/>
      <c r="NP23" s="155"/>
      <c r="NQ23" s="155"/>
      <c r="NR23" s="155"/>
      <c r="NS23" s="155"/>
      <c r="NT23" s="155"/>
      <c r="NU23" s="155"/>
      <c r="NV23" s="155"/>
      <c r="NW23" s="155"/>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55"/>
      <c r="NL24" s="155"/>
      <c r="NM24" s="155"/>
      <c r="NN24" s="155"/>
      <c r="NO24" s="155"/>
      <c r="NP24" s="155"/>
      <c r="NQ24" s="155"/>
      <c r="NR24" s="155"/>
      <c r="NS24" s="155"/>
      <c r="NT24" s="155"/>
      <c r="NU24" s="155"/>
      <c r="NV24" s="155"/>
      <c r="NW24" s="155"/>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55"/>
      <c r="NL25" s="155"/>
      <c r="NM25" s="155"/>
      <c r="NN25" s="155"/>
      <c r="NO25" s="155"/>
      <c r="NP25" s="155"/>
      <c r="NQ25" s="155"/>
      <c r="NR25" s="155"/>
      <c r="NS25" s="155"/>
      <c r="NT25" s="155"/>
      <c r="NU25" s="155"/>
      <c r="NV25" s="155"/>
      <c r="NW25" s="155"/>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55"/>
      <c r="NL26" s="155"/>
      <c r="NM26" s="155"/>
      <c r="NN26" s="155"/>
      <c r="NO26" s="155"/>
      <c r="NP26" s="155"/>
      <c r="NQ26" s="155"/>
      <c r="NR26" s="155"/>
      <c r="NS26" s="155"/>
      <c r="NT26" s="155"/>
      <c r="NU26" s="155"/>
      <c r="NV26" s="155"/>
      <c r="NW26" s="155"/>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55"/>
      <c r="NL27" s="155"/>
      <c r="NM27" s="155"/>
      <c r="NN27" s="155"/>
      <c r="NO27" s="155"/>
      <c r="NP27" s="155"/>
      <c r="NQ27" s="155"/>
      <c r="NR27" s="155"/>
      <c r="NS27" s="155"/>
      <c r="NT27" s="155"/>
      <c r="NU27" s="155"/>
      <c r="NV27" s="155"/>
      <c r="NW27" s="155"/>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55"/>
      <c r="NL28" s="155"/>
      <c r="NM28" s="155"/>
      <c r="NN28" s="155"/>
      <c r="NO28" s="155"/>
      <c r="NP28" s="155"/>
      <c r="NQ28" s="155"/>
      <c r="NR28" s="155"/>
      <c r="NS28" s="155"/>
      <c r="NT28" s="155"/>
      <c r="NU28" s="155"/>
      <c r="NV28" s="155"/>
      <c r="NW28" s="155"/>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55"/>
      <c r="NL29" s="155"/>
      <c r="NM29" s="155"/>
      <c r="NN29" s="155"/>
      <c r="NO29" s="155"/>
      <c r="NP29" s="155"/>
      <c r="NQ29" s="155"/>
      <c r="NR29" s="155"/>
      <c r="NS29" s="155"/>
      <c r="NT29" s="155"/>
      <c r="NU29" s="155"/>
      <c r="NV29" s="155"/>
      <c r="NW29" s="155"/>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55"/>
      <c r="NL30" s="155"/>
      <c r="NM30" s="155"/>
      <c r="NN30" s="155"/>
      <c r="NO30" s="155"/>
      <c r="NP30" s="155"/>
      <c r="NQ30" s="155"/>
      <c r="NR30" s="155"/>
      <c r="NS30" s="155"/>
      <c r="NT30" s="155"/>
      <c r="NU30" s="155"/>
      <c r="NV30" s="155"/>
      <c r="NW30" s="155"/>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55"/>
      <c r="NL31" s="155"/>
      <c r="NM31" s="155"/>
      <c r="NN31" s="155"/>
      <c r="NO31" s="155"/>
      <c r="NP31" s="155"/>
      <c r="NQ31" s="155"/>
      <c r="NR31" s="155"/>
      <c r="NS31" s="155"/>
      <c r="NT31" s="155"/>
      <c r="NU31" s="155"/>
      <c r="NV31" s="155"/>
      <c r="NW31" s="155"/>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155"/>
      <c r="NL32" s="155"/>
      <c r="NM32" s="155"/>
      <c r="NN32" s="155"/>
      <c r="NO32" s="155"/>
      <c r="NP32" s="155"/>
      <c r="NQ32" s="155"/>
      <c r="NR32" s="155"/>
      <c r="NS32" s="155"/>
      <c r="NT32" s="155"/>
      <c r="NU32" s="155"/>
      <c r="NV32" s="155"/>
      <c r="NW32" s="155"/>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99.5</v>
      </c>
      <c r="AF33" s="70"/>
      <c r="AG33" s="70"/>
      <c r="AH33" s="70"/>
      <c r="AI33" s="70"/>
      <c r="AJ33" s="70"/>
      <c r="AK33" s="70"/>
      <c r="AL33" s="70"/>
      <c r="AM33" s="70"/>
      <c r="AN33" s="70"/>
      <c r="AO33" s="70"/>
      <c r="AP33" s="70"/>
      <c r="AQ33" s="70"/>
      <c r="AR33" s="70"/>
      <c r="AS33" s="71"/>
      <c r="AT33" s="69">
        <f>データ!AK7</f>
        <v>107.7</v>
      </c>
      <c r="AU33" s="70"/>
      <c r="AV33" s="70"/>
      <c r="AW33" s="70"/>
      <c r="AX33" s="70"/>
      <c r="AY33" s="70"/>
      <c r="AZ33" s="70"/>
      <c r="BA33" s="70"/>
      <c r="BB33" s="70"/>
      <c r="BC33" s="70"/>
      <c r="BD33" s="70"/>
      <c r="BE33" s="70"/>
      <c r="BF33" s="70"/>
      <c r="BG33" s="70"/>
      <c r="BH33" s="71"/>
      <c r="BI33" s="69">
        <f>データ!AL7</f>
        <v>117</v>
      </c>
      <c r="BJ33" s="70"/>
      <c r="BK33" s="70"/>
      <c r="BL33" s="70"/>
      <c r="BM33" s="70"/>
      <c r="BN33" s="70"/>
      <c r="BO33" s="70"/>
      <c r="BP33" s="70"/>
      <c r="BQ33" s="70"/>
      <c r="BR33" s="70"/>
      <c r="BS33" s="70"/>
      <c r="BT33" s="70"/>
      <c r="BU33" s="70"/>
      <c r="BV33" s="70"/>
      <c r="BW33" s="71"/>
      <c r="BX33" s="69">
        <f>データ!AM7</f>
        <v>102.5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93.1</v>
      </c>
      <c r="DE33" s="70"/>
      <c r="DF33" s="70"/>
      <c r="DG33" s="70"/>
      <c r="DH33" s="70"/>
      <c r="DI33" s="70"/>
      <c r="DJ33" s="70"/>
      <c r="DK33" s="70"/>
      <c r="DL33" s="70"/>
      <c r="DM33" s="70"/>
      <c r="DN33" s="70"/>
      <c r="DO33" s="70"/>
      <c r="DP33" s="70"/>
      <c r="DQ33" s="70"/>
      <c r="DR33" s="71"/>
      <c r="DS33" s="69">
        <f>データ!AU7</f>
        <v>91</v>
      </c>
      <c r="DT33" s="70"/>
      <c r="DU33" s="70"/>
      <c r="DV33" s="70"/>
      <c r="DW33" s="70"/>
      <c r="DX33" s="70"/>
      <c r="DY33" s="70"/>
      <c r="DZ33" s="70"/>
      <c r="EA33" s="70"/>
      <c r="EB33" s="70"/>
      <c r="EC33" s="70"/>
      <c r="ED33" s="70"/>
      <c r="EE33" s="70"/>
      <c r="EF33" s="70"/>
      <c r="EG33" s="71"/>
      <c r="EH33" s="69">
        <f>データ!AV7</f>
        <v>80.3</v>
      </c>
      <c r="EI33" s="70"/>
      <c r="EJ33" s="70"/>
      <c r="EK33" s="70"/>
      <c r="EL33" s="70"/>
      <c r="EM33" s="70"/>
      <c r="EN33" s="70"/>
      <c r="EO33" s="70"/>
      <c r="EP33" s="70"/>
      <c r="EQ33" s="70"/>
      <c r="ER33" s="70"/>
      <c r="ES33" s="70"/>
      <c r="ET33" s="70"/>
      <c r="EU33" s="70"/>
      <c r="EV33" s="71"/>
      <c r="EW33" s="69">
        <f>データ!AW7</f>
        <v>84.6</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93.1</v>
      </c>
      <c r="GS33" s="70"/>
      <c r="GT33" s="70"/>
      <c r="GU33" s="70"/>
      <c r="GV33" s="70"/>
      <c r="GW33" s="70"/>
      <c r="GX33" s="70"/>
      <c r="GY33" s="70"/>
      <c r="GZ33" s="70"/>
      <c r="HA33" s="70"/>
      <c r="HB33" s="70"/>
      <c r="HC33" s="70"/>
      <c r="HD33" s="70"/>
      <c r="HE33" s="70"/>
      <c r="HF33" s="71"/>
      <c r="HG33" s="69">
        <f>データ!BF7</f>
        <v>91</v>
      </c>
      <c r="HH33" s="70"/>
      <c r="HI33" s="70"/>
      <c r="HJ33" s="70"/>
      <c r="HK33" s="70"/>
      <c r="HL33" s="70"/>
      <c r="HM33" s="70"/>
      <c r="HN33" s="70"/>
      <c r="HO33" s="70"/>
      <c r="HP33" s="70"/>
      <c r="HQ33" s="70"/>
      <c r="HR33" s="70"/>
      <c r="HS33" s="70"/>
      <c r="HT33" s="70"/>
      <c r="HU33" s="71"/>
      <c r="HV33" s="69">
        <f>データ!BG7</f>
        <v>80.3</v>
      </c>
      <c r="HW33" s="70"/>
      <c r="HX33" s="70"/>
      <c r="HY33" s="70"/>
      <c r="HZ33" s="70"/>
      <c r="IA33" s="70"/>
      <c r="IB33" s="70"/>
      <c r="IC33" s="70"/>
      <c r="ID33" s="70"/>
      <c r="IE33" s="70"/>
      <c r="IF33" s="70"/>
      <c r="IG33" s="70"/>
      <c r="IH33" s="70"/>
      <c r="II33" s="70"/>
      <c r="IJ33" s="71"/>
      <c r="IK33" s="69">
        <f>データ!BH7</f>
        <v>84.6</v>
      </c>
      <c r="IL33" s="70"/>
      <c r="IM33" s="70"/>
      <c r="IN33" s="70"/>
      <c r="IO33" s="70"/>
      <c r="IP33" s="70"/>
      <c r="IQ33" s="70"/>
      <c r="IR33" s="70"/>
      <c r="IS33" s="70"/>
      <c r="IT33" s="70"/>
      <c r="IU33" s="70"/>
      <c r="IV33" s="70"/>
      <c r="IW33" s="70"/>
      <c r="IX33" s="70"/>
      <c r="IY33" s="71"/>
      <c r="IZ33" s="69">
        <f>データ!BI7</f>
        <v>74.7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81.3</v>
      </c>
      <c r="KG33" s="70"/>
      <c r="KH33" s="70"/>
      <c r="KI33" s="70"/>
      <c r="KJ33" s="70"/>
      <c r="KK33" s="70"/>
      <c r="KL33" s="70"/>
      <c r="KM33" s="70"/>
      <c r="KN33" s="70"/>
      <c r="KO33" s="70"/>
      <c r="KP33" s="70"/>
      <c r="KQ33" s="70"/>
      <c r="KR33" s="70"/>
      <c r="KS33" s="70"/>
      <c r="KT33" s="71"/>
      <c r="KU33" s="69">
        <f>データ!BQ7</f>
        <v>78.7</v>
      </c>
      <c r="KV33" s="70"/>
      <c r="KW33" s="70"/>
      <c r="KX33" s="70"/>
      <c r="KY33" s="70"/>
      <c r="KZ33" s="70"/>
      <c r="LA33" s="70"/>
      <c r="LB33" s="70"/>
      <c r="LC33" s="70"/>
      <c r="LD33" s="70"/>
      <c r="LE33" s="70"/>
      <c r="LF33" s="70"/>
      <c r="LG33" s="70"/>
      <c r="LH33" s="70"/>
      <c r="LI33" s="71"/>
      <c r="LJ33" s="69">
        <f>データ!BR7</f>
        <v>62.4</v>
      </c>
      <c r="LK33" s="70"/>
      <c r="LL33" s="70"/>
      <c r="LM33" s="70"/>
      <c r="LN33" s="70"/>
      <c r="LO33" s="70"/>
      <c r="LP33" s="70"/>
      <c r="LQ33" s="70"/>
      <c r="LR33" s="70"/>
      <c r="LS33" s="70"/>
      <c r="LT33" s="70"/>
      <c r="LU33" s="70"/>
      <c r="LV33" s="70"/>
      <c r="LW33" s="70"/>
      <c r="LX33" s="71"/>
      <c r="LY33" s="69">
        <f>データ!BS7</f>
        <v>55.8</v>
      </c>
      <c r="LZ33" s="70"/>
      <c r="MA33" s="70"/>
      <c r="MB33" s="70"/>
      <c r="MC33" s="70"/>
      <c r="MD33" s="70"/>
      <c r="ME33" s="70"/>
      <c r="MF33" s="70"/>
      <c r="MG33" s="70"/>
      <c r="MH33" s="70"/>
      <c r="MI33" s="70"/>
      <c r="MJ33" s="70"/>
      <c r="MK33" s="70"/>
      <c r="ML33" s="70"/>
      <c r="MM33" s="71"/>
      <c r="MN33" s="69">
        <f>データ!BT7</f>
        <v>57</v>
      </c>
      <c r="MO33" s="70"/>
      <c r="MP33" s="70"/>
      <c r="MQ33" s="70"/>
      <c r="MR33" s="70"/>
      <c r="MS33" s="70"/>
      <c r="MT33" s="70"/>
      <c r="MU33" s="70"/>
      <c r="MV33" s="70"/>
      <c r="MW33" s="70"/>
      <c r="MX33" s="70"/>
      <c r="MY33" s="70"/>
      <c r="MZ33" s="70"/>
      <c r="NA33" s="70"/>
      <c r="NB33" s="71"/>
      <c r="ND33" s="2"/>
      <c r="NE33" s="2"/>
      <c r="NF33" s="2"/>
      <c r="NG33" s="2"/>
      <c r="NH33" s="15"/>
      <c r="NI33" s="2"/>
      <c r="NJ33" s="91"/>
      <c r="NK33" s="155"/>
      <c r="NL33" s="155"/>
      <c r="NM33" s="155"/>
      <c r="NN33" s="155"/>
      <c r="NO33" s="155"/>
      <c r="NP33" s="155"/>
      <c r="NQ33" s="155"/>
      <c r="NR33" s="155"/>
      <c r="NS33" s="155"/>
      <c r="NT33" s="155"/>
      <c r="NU33" s="155"/>
      <c r="NV33" s="155"/>
      <c r="NW33" s="155"/>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0.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0.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48679</v>
      </c>
      <c r="Q55" s="67"/>
      <c r="R55" s="67"/>
      <c r="S55" s="67"/>
      <c r="T55" s="67"/>
      <c r="U55" s="67"/>
      <c r="V55" s="67"/>
      <c r="W55" s="67"/>
      <c r="X55" s="67"/>
      <c r="Y55" s="67"/>
      <c r="Z55" s="67"/>
      <c r="AA55" s="67"/>
      <c r="AB55" s="67"/>
      <c r="AC55" s="67"/>
      <c r="AD55" s="68"/>
      <c r="AE55" s="66">
        <f>データ!CB7</f>
        <v>49389</v>
      </c>
      <c r="AF55" s="67"/>
      <c r="AG55" s="67"/>
      <c r="AH55" s="67"/>
      <c r="AI55" s="67"/>
      <c r="AJ55" s="67"/>
      <c r="AK55" s="67"/>
      <c r="AL55" s="67"/>
      <c r="AM55" s="67"/>
      <c r="AN55" s="67"/>
      <c r="AO55" s="67"/>
      <c r="AP55" s="67"/>
      <c r="AQ55" s="67"/>
      <c r="AR55" s="67"/>
      <c r="AS55" s="68"/>
      <c r="AT55" s="66">
        <f>データ!CC7</f>
        <v>51830</v>
      </c>
      <c r="AU55" s="67"/>
      <c r="AV55" s="67"/>
      <c r="AW55" s="67"/>
      <c r="AX55" s="67"/>
      <c r="AY55" s="67"/>
      <c r="AZ55" s="67"/>
      <c r="BA55" s="67"/>
      <c r="BB55" s="67"/>
      <c r="BC55" s="67"/>
      <c r="BD55" s="67"/>
      <c r="BE55" s="67"/>
      <c r="BF55" s="67"/>
      <c r="BG55" s="67"/>
      <c r="BH55" s="68"/>
      <c r="BI55" s="66">
        <f>データ!CD7</f>
        <v>63946</v>
      </c>
      <c r="BJ55" s="67"/>
      <c r="BK55" s="67"/>
      <c r="BL55" s="67"/>
      <c r="BM55" s="67"/>
      <c r="BN55" s="67"/>
      <c r="BO55" s="67"/>
      <c r="BP55" s="67"/>
      <c r="BQ55" s="67"/>
      <c r="BR55" s="67"/>
      <c r="BS55" s="67"/>
      <c r="BT55" s="67"/>
      <c r="BU55" s="67"/>
      <c r="BV55" s="67"/>
      <c r="BW55" s="68"/>
      <c r="BX55" s="66">
        <f>データ!CE7</f>
        <v>63151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15256</v>
      </c>
      <c r="DE55" s="67"/>
      <c r="DF55" s="67"/>
      <c r="DG55" s="67"/>
      <c r="DH55" s="67"/>
      <c r="DI55" s="67"/>
      <c r="DJ55" s="67"/>
      <c r="DK55" s="67"/>
      <c r="DL55" s="67"/>
      <c r="DM55" s="67"/>
      <c r="DN55" s="67"/>
      <c r="DO55" s="67"/>
      <c r="DP55" s="67"/>
      <c r="DQ55" s="67"/>
      <c r="DR55" s="68"/>
      <c r="DS55" s="66">
        <f>データ!CM7</f>
        <v>16518</v>
      </c>
      <c r="DT55" s="67"/>
      <c r="DU55" s="67"/>
      <c r="DV55" s="67"/>
      <c r="DW55" s="67"/>
      <c r="DX55" s="67"/>
      <c r="DY55" s="67"/>
      <c r="DZ55" s="67"/>
      <c r="EA55" s="67"/>
      <c r="EB55" s="67"/>
      <c r="EC55" s="67"/>
      <c r="ED55" s="67"/>
      <c r="EE55" s="67"/>
      <c r="EF55" s="67"/>
      <c r="EG55" s="68"/>
      <c r="EH55" s="66">
        <f>データ!CN7</f>
        <v>17280</v>
      </c>
      <c r="EI55" s="67"/>
      <c r="EJ55" s="67"/>
      <c r="EK55" s="67"/>
      <c r="EL55" s="67"/>
      <c r="EM55" s="67"/>
      <c r="EN55" s="67"/>
      <c r="EO55" s="67"/>
      <c r="EP55" s="67"/>
      <c r="EQ55" s="67"/>
      <c r="ER55" s="67"/>
      <c r="ES55" s="67"/>
      <c r="ET55" s="67"/>
      <c r="EU55" s="67"/>
      <c r="EV55" s="68"/>
      <c r="EW55" s="66">
        <f>データ!CO7</f>
        <v>16908</v>
      </c>
      <c r="EX55" s="67"/>
      <c r="EY55" s="67"/>
      <c r="EZ55" s="67"/>
      <c r="FA55" s="67"/>
      <c r="FB55" s="67"/>
      <c r="FC55" s="67"/>
      <c r="FD55" s="67"/>
      <c r="FE55" s="67"/>
      <c r="FF55" s="67"/>
      <c r="FG55" s="67"/>
      <c r="FH55" s="67"/>
      <c r="FI55" s="67"/>
      <c r="FJ55" s="67"/>
      <c r="FK55" s="68"/>
      <c r="FL55" s="66">
        <f>データ!CP7</f>
        <v>16201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51.2</v>
      </c>
      <c r="GS55" s="70"/>
      <c r="GT55" s="70"/>
      <c r="GU55" s="70"/>
      <c r="GV55" s="70"/>
      <c r="GW55" s="70"/>
      <c r="GX55" s="70"/>
      <c r="GY55" s="70"/>
      <c r="GZ55" s="70"/>
      <c r="HA55" s="70"/>
      <c r="HB55" s="70"/>
      <c r="HC55" s="70"/>
      <c r="HD55" s="70"/>
      <c r="HE55" s="70"/>
      <c r="HF55" s="71"/>
      <c r="HG55" s="69">
        <f>データ!CX7</f>
        <v>51.7</v>
      </c>
      <c r="HH55" s="70"/>
      <c r="HI55" s="70"/>
      <c r="HJ55" s="70"/>
      <c r="HK55" s="70"/>
      <c r="HL55" s="70"/>
      <c r="HM55" s="70"/>
      <c r="HN55" s="70"/>
      <c r="HO55" s="70"/>
      <c r="HP55" s="70"/>
      <c r="HQ55" s="70"/>
      <c r="HR55" s="70"/>
      <c r="HS55" s="70"/>
      <c r="HT55" s="70"/>
      <c r="HU55" s="71"/>
      <c r="HV55" s="69">
        <f>データ!CY7</f>
        <v>49.3</v>
      </c>
      <c r="HW55" s="70"/>
      <c r="HX55" s="70"/>
      <c r="HY55" s="70"/>
      <c r="HZ55" s="70"/>
      <c r="IA55" s="70"/>
      <c r="IB55" s="70"/>
      <c r="IC55" s="70"/>
      <c r="ID55" s="70"/>
      <c r="IE55" s="70"/>
      <c r="IF55" s="70"/>
      <c r="IG55" s="70"/>
      <c r="IH55" s="70"/>
      <c r="II55" s="70"/>
      <c r="IJ55" s="71"/>
      <c r="IK55" s="69">
        <f>データ!CZ7</f>
        <v>46.3</v>
      </c>
      <c r="IL55" s="70"/>
      <c r="IM55" s="70"/>
      <c r="IN55" s="70"/>
      <c r="IO55" s="70"/>
      <c r="IP55" s="70"/>
      <c r="IQ55" s="70"/>
      <c r="IR55" s="70"/>
      <c r="IS55" s="70"/>
      <c r="IT55" s="70"/>
      <c r="IU55" s="70"/>
      <c r="IV55" s="70"/>
      <c r="IW55" s="70"/>
      <c r="IX55" s="70"/>
      <c r="IY55" s="71"/>
      <c r="IZ55" s="69">
        <f>データ!DA7</f>
        <v>49.5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21.1</v>
      </c>
      <c r="KG55" s="70"/>
      <c r="KH55" s="70"/>
      <c r="KI55" s="70"/>
      <c r="KJ55" s="70"/>
      <c r="KK55" s="70"/>
      <c r="KL55" s="70"/>
      <c r="KM55" s="70"/>
      <c r="KN55" s="70"/>
      <c r="KO55" s="70"/>
      <c r="KP55" s="70"/>
      <c r="KQ55" s="70"/>
      <c r="KR55" s="70"/>
      <c r="KS55" s="70"/>
      <c r="KT55" s="71"/>
      <c r="KU55" s="69">
        <f>データ!DI7</f>
        <v>22.2</v>
      </c>
      <c r="KV55" s="70"/>
      <c r="KW55" s="70"/>
      <c r="KX55" s="70"/>
      <c r="KY55" s="70"/>
      <c r="KZ55" s="70"/>
      <c r="LA55" s="70"/>
      <c r="LB55" s="70"/>
      <c r="LC55" s="70"/>
      <c r="LD55" s="70"/>
      <c r="LE55" s="70"/>
      <c r="LF55" s="70"/>
      <c r="LG55" s="70"/>
      <c r="LH55" s="70"/>
      <c r="LI55" s="71"/>
      <c r="LJ55" s="69">
        <f>データ!DJ7</f>
        <v>17.7</v>
      </c>
      <c r="LK55" s="70"/>
      <c r="LL55" s="70"/>
      <c r="LM55" s="70"/>
      <c r="LN55" s="70"/>
      <c r="LO55" s="70"/>
      <c r="LP55" s="70"/>
      <c r="LQ55" s="70"/>
      <c r="LR55" s="70"/>
      <c r="LS55" s="70"/>
      <c r="LT55" s="70"/>
      <c r="LU55" s="70"/>
      <c r="LV55" s="70"/>
      <c r="LW55" s="70"/>
      <c r="LX55" s="71"/>
      <c r="LY55" s="69">
        <f>データ!DK7</f>
        <v>15.8</v>
      </c>
      <c r="LZ55" s="70"/>
      <c r="MA55" s="70"/>
      <c r="MB55" s="70"/>
      <c r="MC55" s="70"/>
      <c r="MD55" s="70"/>
      <c r="ME55" s="70"/>
      <c r="MF55" s="70"/>
      <c r="MG55" s="70"/>
      <c r="MH55" s="70"/>
      <c r="MI55" s="70"/>
      <c r="MJ55" s="70"/>
      <c r="MK55" s="70"/>
      <c r="ML55" s="70"/>
      <c r="MM55" s="71"/>
      <c r="MN55" s="69">
        <f>データ!DL7</f>
        <v>15.8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8.1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8.1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8.1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8.1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8.1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8.1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8.1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3.1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64.8</v>
      </c>
      <c r="DH79" s="70"/>
      <c r="DI79" s="70"/>
      <c r="DJ79" s="70"/>
      <c r="DK79" s="70"/>
      <c r="DL79" s="70"/>
      <c r="DM79" s="70"/>
      <c r="DN79" s="70"/>
      <c r="DO79" s="70"/>
      <c r="DP79" s="70"/>
      <c r="DQ79" s="70"/>
      <c r="DR79" s="70"/>
      <c r="DS79" s="70"/>
      <c r="DT79" s="70"/>
      <c r="DU79" s="71"/>
      <c r="DV79" s="69">
        <f>データ!EE7</f>
        <v>70.5</v>
      </c>
      <c r="DW79" s="70"/>
      <c r="DX79" s="70"/>
      <c r="DY79" s="70"/>
      <c r="DZ79" s="70"/>
      <c r="EA79" s="70"/>
      <c r="EB79" s="70"/>
      <c r="EC79" s="70"/>
      <c r="ED79" s="70"/>
      <c r="EE79" s="70"/>
      <c r="EF79" s="70"/>
      <c r="EG79" s="70"/>
      <c r="EH79" s="70"/>
      <c r="EI79" s="70"/>
      <c r="EJ79" s="71"/>
      <c r="EK79" s="69">
        <f>データ!EF7</f>
        <v>72.7</v>
      </c>
      <c r="EL79" s="70"/>
      <c r="EM79" s="70"/>
      <c r="EN79" s="70"/>
      <c r="EO79" s="70"/>
      <c r="EP79" s="70"/>
      <c r="EQ79" s="70"/>
      <c r="ER79" s="70"/>
      <c r="ES79" s="70"/>
      <c r="ET79" s="70"/>
      <c r="EU79" s="70"/>
      <c r="EV79" s="70"/>
      <c r="EW79" s="70"/>
      <c r="EX79" s="70"/>
      <c r="EY79" s="71"/>
      <c r="EZ79" s="69">
        <f>データ!EG7</f>
        <v>75.099999999999994</v>
      </c>
      <c r="FA79" s="70"/>
      <c r="FB79" s="70"/>
      <c r="FC79" s="70"/>
      <c r="FD79" s="70"/>
      <c r="FE79" s="70"/>
      <c r="FF79" s="70"/>
      <c r="FG79" s="70"/>
      <c r="FH79" s="70"/>
      <c r="FI79" s="70"/>
      <c r="FJ79" s="70"/>
      <c r="FK79" s="70"/>
      <c r="FL79" s="70"/>
      <c r="FM79" s="70"/>
      <c r="FN79" s="71"/>
      <c r="FO79" s="69">
        <f>データ!EH7</f>
        <v>38.700000000000003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66.2</v>
      </c>
      <c r="GU79" s="70"/>
      <c r="GV79" s="70"/>
      <c r="GW79" s="70"/>
      <c r="GX79" s="70"/>
      <c r="GY79" s="70"/>
      <c r="GZ79" s="70"/>
      <c r="HA79" s="70"/>
      <c r="HB79" s="70"/>
      <c r="HC79" s="70"/>
      <c r="HD79" s="70"/>
      <c r="HE79" s="70"/>
      <c r="HF79" s="70"/>
      <c r="HG79" s="70"/>
      <c r="HH79" s="71"/>
      <c r="HI79" s="69">
        <f>データ!EP7</f>
        <v>76.599999999999994</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83.8</v>
      </c>
      <c r="IN79" s="70"/>
      <c r="IO79" s="70"/>
      <c r="IP79" s="70"/>
      <c r="IQ79" s="70"/>
      <c r="IR79" s="70"/>
      <c r="IS79" s="70"/>
      <c r="IT79" s="70"/>
      <c r="IU79" s="70"/>
      <c r="IV79" s="70"/>
      <c r="IW79" s="70"/>
      <c r="IX79" s="70"/>
      <c r="IY79" s="70"/>
      <c r="IZ79" s="70"/>
      <c r="JA79" s="71"/>
      <c r="JB79" s="69">
        <f>データ!ES7</f>
        <v>57.4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32887577</v>
      </c>
      <c r="KH79" s="67"/>
      <c r="KI79" s="67"/>
      <c r="KJ79" s="67"/>
      <c r="KK79" s="67"/>
      <c r="KL79" s="67"/>
      <c r="KM79" s="67"/>
      <c r="KN79" s="67"/>
      <c r="KO79" s="67"/>
      <c r="KP79" s="67"/>
      <c r="KQ79" s="67"/>
      <c r="KR79" s="67"/>
      <c r="KS79" s="67"/>
      <c r="KT79" s="67"/>
      <c r="KU79" s="68"/>
      <c r="KV79" s="66">
        <f>データ!FA7</f>
        <v>33003028</v>
      </c>
      <c r="KW79" s="67"/>
      <c r="KX79" s="67"/>
      <c r="KY79" s="67"/>
      <c r="KZ79" s="67"/>
      <c r="LA79" s="67"/>
      <c r="LB79" s="67"/>
      <c r="LC79" s="67"/>
      <c r="LD79" s="67"/>
      <c r="LE79" s="67"/>
      <c r="LF79" s="67"/>
      <c r="LG79" s="67"/>
      <c r="LH79" s="67"/>
      <c r="LI79" s="67"/>
      <c r="LJ79" s="68"/>
      <c r="LK79" s="66">
        <f>データ!FB7</f>
        <v>34079418</v>
      </c>
      <c r="LL79" s="67"/>
      <c r="LM79" s="67"/>
      <c r="LN79" s="67"/>
      <c r="LO79" s="67"/>
      <c r="LP79" s="67"/>
      <c r="LQ79" s="67"/>
      <c r="LR79" s="67"/>
      <c r="LS79" s="67"/>
      <c r="LT79" s="67"/>
      <c r="LU79" s="67"/>
      <c r="LV79" s="67"/>
      <c r="LW79" s="67"/>
      <c r="LX79" s="67"/>
      <c r="LY79" s="68"/>
      <c r="LZ79" s="66">
        <f>データ!FC7</f>
        <v>34467739</v>
      </c>
      <c r="MA79" s="67"/>
      <c r="MB79" s="67"/>
      <c r="MC79" s="67"/>
      <c r="MD79" s="67"/>
      <c r="ME79" s="67"/>
      <c r="MF79" s="67"/>
      <c r="MG79" s="67"/>
      <c r="MH79" s="67"/>
      <c r="MI79" s="67"/>
      <c r="MJ79" s="67"/>
      <c r="MK79" s="67"/>
      <c r="ML79" s="67"/>
      <c r="MM79" s="67"/>
      <c r="MN79" s="68"/>
      <c r="MO79" s="66">
        <f>データ!FD7</f>
        <v>74779531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5.1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5.1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5.1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KurLL0tFwgzX3WRT3Wm8xQhGSORHLm3vL+76jK8ma7qc3EssIPUYl8QnFg1JT2Zg2t+m96rexJpQbZQgT1HLg==" saltValue="Mm3kHFIPp8jc8wMwstga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109</v>
      </c>
      <c r="AJ4" s="150"/>
      <c r="AK4" s="150"/>
      <c r="AL4" s="150"/>
      <c r="AM4" s="150"/>
      <c r="AN4" s="150"/>
      <c r="AO4" s="150"/>
      <c r="AP4" s="150"/>
      <c r="AQ4" s="150"/>
      <c r="AR4" s="150"/>
      <c r="AS4" s="151"/>
      <c r="AT4" s="148" t="s">
        <v>110</v>
      </c>
      <c r="AU4" s="147"/>
      <c r="AV4" s="147"/>
      <c r="AW4" s="147"/>
      <c r="AX4" s="147"/>
      <c r="AY4" s="147"/>
      <c r="AZ4" s="147"/>
      <c r="BA4" s="147"/>
      <c r="BB4" s="147"/>
      <c r="BC4" s="147"/>
      <c r="BD4" s="147"/>
      <c r="BE4" s="148" t="s">
        <v>111</v>
      </c>
      <c r="BF4" s="147"/>
      <c r="BG4" s="147"/>
      <c r="BH4" s="147"/>
      <c r="BI4" s="147"/>
      <c r="BJ4" s="147"/>
      <c r="BK4" s="147"/>
      <c r="BL4" s="147"/>
      <c r="BM4" s="147"/>
      <c r="BN4" s="147"/>
      <c r="BO4" s="147"/>
      <c r="BP4" s="149" t="s">
        <v>112</v>
      </c>
      <c r="BQ4" s="150"/>
      <c r="BR4" s="150"/>
      <c r="BS4" s="150"/>
      <c r="BT4" s="150"/>
      <c r="BU4" s="150"/>
      <c r="BV4" s="150"/>
      <c r="BW4" s="150"/>
      <c r="BX4" s="150"/>
      <c r="BY4" s="150"/>
      <c r="BZ4" s="151"/>
      <c r="CA4" s="147" t="s">
        <v>113</v>
      </c>
      <c r="CB4" s="147"/>
      <c r="CC4" s="147"/>
      <c r="CD4" s="147"/>
      <c r="CE4" s="147"/>
      <c r="CF4" s="147"/>
      <c r="CG4" s="147"/>
      <c r="CH4" s="147"/>
      <c r="CI4" s="147"/>
      <c r="CJ4" s="147"/>
      <c r="CK4" s="147"/>
      <c r="CL4" s="148"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48" t="s">
        <v>117</v>
      </c>
      <c r="DT4" s="147"/>
      <c r="DU4" s="147"/>
      <c r="DV4" s="147"/>
      <c r="DW4" s="147"/>
      <c r="DX4" s="147"/>
      <c r="DY4" s="147"/>
      <c r="DZ4" s="147"/>
      <c r="EA4" s="147"/>
      <c r="EB4" s="147"/>
      <c r="EC4" s="147"/>
      <c r="ED4" s="149" t="s">
        <v>118</v>
      </c>
      <c r="EE4" s="150"/>
      <c r="EF4" s="150"/>
      <c r="EG4" s="150"/>
      <c r="EH4" s="150"/>
      <c r="EI4" s="150"/>
      <c r="EJ4" s="150"/>
      <c r="EK4" s="150"/>
      <c r="EL4" s="150"/>
      <c r="EM4" s="150"/>
      <c r="EN4" s="151"/>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145</v>
      </c>
      <c r="BF5" s="49" t="s">
        <v>146</v>
      </c>
      <c r="BG5" s="49" t="s">
        <v>156</v>
      </c>
      <c r="BH5" s="49" t="s">
        <v>148</v>
      </c>
      <c r="BI5" s="49" t="s">
        <v>157</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156</v>
      </c>
      <c r="CD5" s="49" t="s">
        <v>148</v>
      </c>
      <c r="CE5" s="49" t="s">
        <v>149</v>
      </c>
      <c r="CF5" s="49" t="s">
        <v>150</v>
      </c>
      <c r="CG5" s="49" t="s">
        <v>151</v>
      </c>
      <c r="CH5" s="49" t="s">
        <v>152</v>
      </c>
      <c r="CI5" s="49" t="s">
        <v>153</v>
      </c>
      <c r="CJ5" s="49" t="s">
        <v>154</v>
      </c>
      <c r="CK5" s="49" t="s">
        <v>155</v>
      </c>
      <c r="CL5" s="49" t="s">
        <v>145</v>
      </c>
      <c r="CM5" s="49" t="s">
        <v>146</v>
      </c>
      <c r="CN5" s="49" t="s">
        <v>156</v>
      </c>
      <c r="CO5" s="49" t="s">
        <v>148</v>
      </c>
      <c r="CP5" s="49" t="s">
        <v>149</v>
      </c>
      <c r="CQ5" s="49" t="s">
        <v>150</v>
      </c>
      <c r="CR5" s="49" t="s">
        <v>151</v>
      </c>
      <c r="CS5" s="49" t="s">
        <v>152</v>
      </c>
      <c r="CT5" s="49" t="s">
        <v>153</v>
      </c>
      <c r="CU5" s="49" t="s">
        <v>154</v>
      </c>
      <c r="CV5" s="49" t="s">
        <v>155</v>
      </c>
      <c r="CW5" s="49" t="s">
        <v>145</v>
      </c>
      <c r="CX5" s="49" t="s">
        <v>146</v>
      </c>
      <c r="CY5" s="49" t="s">
        <v>156</v>
      </c>
      <c r="CZ5" s="49" t="s">
        <v>148</v>
      </c>
      <c r="DA5" s="49" t="s">
        <v>149</v>
      </c>
      <c r="DB5" s="49" t="s">
        <v>150</v>
      </c>
      <c r="DC5" s="49" t="s">
        <v>151</v>
      </c>
      <c r="DD5" s="49" t="s">
        <v>152</v>
      </c>
      <c r="DE5" s="49" t="s">
        <v>153</v>
      </c>
      <c r="DF5" s="49" t="s">
        <v>154</v>
      </c>
      <c r="DG5" s="49" t="s">
        <v>155</v>
      </c>
      <c r="DH5" s="49" t="s">
        <v>145</v>
      </c>
      <c r="DI5" s="49" t="s">
        <v>146</v>
      </c>
      <c r="DJ5" s="49" t="s">
        <v>156</v>
      </c>
      <c r="DK5" s="49" t="s">
        <v>148</v>
      </c>
      <c r="DL5" s="49" t="s">
        <v>149</v>
      </c>
      <c r="DM5" s="49" t="s">
        <v>150</v>
      </c>
      <c r="DN5" s="49" t="s">
        <v>151</v>
      </c>
      <c r="DO5" s="49" t="s">
        <v>152</v>
      </c>
      <c r="DP5" s="49" t="s">
        <v>153</v>
      </c>
      <c r="DQ5" s="49" t="s">
        <v>154</v>
      </c>
      <c r="DR5" s="49" t="s">
        <v>155</v>
      </c>
      <c r="DS5" s="49" t="s">
        <v>145</v>
      </c>
      <c r="DT5" s="49" t="s">
        <v>146</v>
      </c>
      <c r="DU5" s="49" t="s">
        <v>156</v>
      </c>
      <c r="DV5" s="49" t="s">
        <v>158</v>
      </c>
      <c r="DW5" s="49" t="s">
        <v>149</v>
      </c>
      <c r="DX5" s="49" t="s">
        <v>150</v>
      </c>
      <c r="DY5" s="49" t="s">
        <v>151</v>
      </c>
      <c r="DZ5" s="49" t="s">
        <v>152</v>
      </c>
      <c r="EA5" s="49" t="s">
        <v>153</v>
      </c>
      <c r="EB5" s="49" t="s">
        <v>154</v>
      </c>
      <c r="EC5" s="49" t="s">
        <v>155</v>
      </c>
      <c r="ED5" s="49" t="s">
        <v>145</v>
      </c>
      <c r="EE5" s="49" t="s">
        <v>146</v>
      </c>
      <c r="EF5" s="49" t="s">
        <v>156</v>
      </c>
      <c r="EG5" s="49" t="s">
        <v>148</v>
      </c>
      <c r="EH5" s="49" t="s">
        <v>149</v>
      </c>
      <c r="EI5" s="49" t="s">
        <v>150</v>
      </c>
      <c r="EJ5" s="49" t="s">
        <v>151</v>
      </c>
      <c r="EK5" s="49" t="s">
        <v>152</v>
      </c>
      <c r="EL5" s="49" t="s">
        <v>153</v>
      </c>
      <c r="EM5" s="49" t="s">
        <v>154</v>
      </c>
      <c r="EN5" s="49" t="s">
        <v>155</v>
      </c>
      <c r="EO5" s="49" t="s">
        <v>145</v>
      </c>
      <c r="EP5" s="49" t="s">
        <v>146</v>
      </c>
      <c r="EQ5" s="49" t="s">
        <v>156</v>
      </c>
      <c r="ER5" s="49" t="s">
        <v>148</v>
      </c>
      <c r="ES5" s="49" t="s">
        <v>149</v>
      </c>
      <c r="ET5" s="49" t="s">
        <v>150</v>
      </c>
      <c r="EU5" s="49" t="s">
        <v>151</v>
      </c>
      <c r="EV5" s="49" t="s">
        <v>152</v>
      </c>
      <c r="EW5" s="49" t="s">
        <v>153</v>
      </c>
      <c r="EX5" s="49" t="s">
        <v>154</v>
      </c>
      <c r="EY5" s="49" t="s">
        <v>159</v>
      </c>
      <c r="EZ5" s="49" t="s">
        <v>145</v>
      </c>
      <c r="FA5" s="49" t="s">
        <v>146</v>
      </c>
      <c r="FB5" s="49" t="s">
        <v>156</v>
      </c>
      <c r="FC5" s="49" t="s">
        <v>148</v>
      </c>
      <c r="FD5" s="49" t="s">
        <v>149</v>
      </c>
      <c r="FE5" s="49" t="s">
        <v>150</v>
      </c>
      <c r="FF5" s="49" t="s">
        <v>151</v>
      </c>
      <c r="FG5" s="49" t="s">
        <v>152</v>
      </c>
      <c r="FH5" s="49" t="s">
        <v>153</v>
      </c>
      <c r="FI5" s="49" t="s">
        <v>154</v>
      </c>
      <c r="FJ5" s="49" t="s">
        <v>155</v>
      </c>
    </row>
    <row r="6" spans="1:166" s="54" customFormat="1" x14ac:dyDescent="0.2">
      <c r="A6" s="35" t="s">
        <v>160</v>
      </c>
      <c r="B6" s="50">
        <f>B8</f>
        <v>2022</v>
      </c>
      <c r="C6" s="50">
        <f t="shared" ref="C6:M6" si="2">C8</f>
        <v>277500</v>
      </c>
      <c r="D6" s="50">
        <f t="shared" si="2"/>
        <v>46</v>
      </c>
      <c r="E6" s="50">
        <f t="shared" si="2"/>
        <v>6</v>
      </c>
      <c r="F6" s="50">
        <f t="shared" si="2"/>
        <v>0</v>
      </c>
      <c r="G6" s="50">
        <f t="shared" si="2"/>
        <v>2</v>
      </c>
      <c r="H6" s="144" t="str">
        <f>IF(H8&lt;&gt;I8,H8,"")&amp;IF(I8&lt;&gt;J8,I8,"")&amp;"　"&amp;J8</f>
        <v>大阪府地方独立行政法人大阪府立病院機構　大阪はびきの医療センター</v>
      </c>
      <c r="I6" s="145"/>
      <c r="J6" s="146"/>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22</v>
      </c>
      <c r="R6" s="50" t="str">
        <f t="shared" si="3"/>
        <v>対象</v>
      </c>
      <c r="S6" s="50" t="str">
        <f t="shared" si="3"/>
        <v>透 未 訓 ガ</v>
      </c>
      <c r="T6" s="50" t="str">
        <f t="shared" si="3"/>
        <v>救 臨 感 地</v>
      </c>
      <c r="U6" s="51" t="str">
        <f>U8</f>
        <v>-</v>
      </c>
      <c r="V6" s="51">
        <f>V8</f>
        <v>44607</v>
      </c>
      <c r="W6" s="50" t="str">
        <f>W8</f>
        <v>非該当</v>
      </c>
      <c r="X6" s="50" t="str">
        <f t="shared" ref="X6" si="4">X8</f>
        <v>非該当</v>
      </c>
      <c r="Y6" s="50" t="str">
        <f t="shared" si="3"/>
        <v>７：１</v>
      </c>
      <c r="Z6" s="51">
        <f t="shared" si="3"/>
        <v>360</v>
      </c>
      <c r="AA6" s="51" t="str">
        <f t="shared" si="3"/>
        <v>-</v>
      </c>
      <c r="AB6" s="51">
        <f t="shared" si="3"/>
        <v>60</v>
      </c>
      <c r="AC6" s="51" t="str">
        <f t="shared" si="3"/>
        <v>-</v>
      </c>
      <c r="AD6" s="51">
        <f t="shared" si="3"/>
        <v>6</v>
      </c>
      <c r="AE6" s="51">
        <f t="shared" si="3"/>
        <v>426</v>
      </c>
      <c r="AF6" s="51">
        <f t="shared" si="3"/>
        <v>279</v>
      </c>
      <c r="AG6" s="51" t="str">
        <f t="shared" si="3"/>
        <v>-</v>
      </c>
      <c r="AH6" s="51">
        <f t="shared" si="3"/>
        <v>279</v>
      </c>
      <c r="AI6" s="52">
        <f>IF(AI8="-",NA(),AI8)</f>
        <v>102.6</v>
      </c>
      <c r="AJ6" s="52">
        <f t="shared" ref="AJ6:AR6" si="5">IF(AJ8="-",NA(),AJ8)</f>
        <v>99.5</v>
      </c>
      <c r="AK6" s="52">
        <f t="shared" si="5"/>
        <v>107.7</v>
      </c>
      <c r="AL6" s="52">
        <f t="shared" si="5"/>
        <v>117</v>
      </c>
      <c r="AM6" s="52">
        <f t="shared" si="5"/>
        <v>102.5</v>
      </c>
      <c r="AN6" s="52">
        <f t="shared" si="5"/>
        <v>99</v>
      </c>
      <c r="AO6" s="52">
        <f t="shared" si="5"/>
        <v>99</v>
      </c>
      <c r="AP6" s="52">
        <f t="shared" si="5"/>
        <v>103.9</v>
      </c>
      <c r="AQ6" s="52">
        <f t="shared" si="5"/>
        <v>106.6</v>
      </c>
      <c r="AR6" s="52">
        <f t="shared" si="5"/>
        <v>103.5</v>
      </c>
      <c r="AS6" s="52" t="str">
        <f>IF(AS8="-","【-】","【"&amp;SUBSTITUTE(TEXT(AS8,"#,##0.0"),"-","△")&amp;"】")</f>
        <v>【103.5】</v>
      </c>
      <c r="AT6" s="52">
        <f>IF(AT8="-",NA(),AT8)</f>
        <v>93.1</v>
      </c>
      <c r="AU6" s="52">
        <f t="shared" ref="AU6:BC6" si="6">IF(AU8="-",NA(),AU8)</f>
        <v>91</v>
      </c>
      <c r="AV6" s="52">
        <f t="shared" si="6"/>
        <v>80.3</v>
      </c>
      <c r="AW6" s="52">
        <f t="shared" si="6"/>
        <v>84.6</v>
      </c>
      <c r="AX6" s="52">
        <f t="shared" si="6"/>
        <v>75.3</v>
      </c>
      <c r="AY6" s="52">
        <f t="shared" si="6"/>
        <v>92.3</v>
      </c>
      <c r="AZ6" s="52">
        <f t="shared" si="6"/>
        <v>92.4</v>
      </c>
      <c r="BA6" s="52">
        <f t="shared" si="6"/>
        <v>87.5</v>
      </c>
      <c r="BB6" s="52">
        <f t="shared" si="6"/>
        <v>89.4</v>
      </c>
      <c r="BC6" s="52">
        <f t="shared" si="6"/>
        <v>88.9</v>
      </c>
      <c r="BD6" s="52" t="str">
        <f>IF(BD8="-","【-】","【"&amp;SUBSTITUTE(TEXT(BD8,"#,##0.0"),"-","△")&amp;"】")</f>
        <v>【86.4】</v>
      </c>
      <c r="BE6" s="52">
        <f>IF(BE8="-",NA(),BE8)</f>
        <v>93.1</v>
      </c>
      <c r="BF6" s="52">
        <f t="shared" ref="BF6:BN6" si="7">IF(BF8="-",NA(),BF8)</f>
        <v>91</v>
      </c>
      <c r="BG6" s="52">
        <f t="shared" si="7"/>
        <v>80.3</v>
      </c>
      <c r="BH6" s="52">
        <f t="shared" si="7"/>
        <v>84.6</v>
      </c>
      <c r="BI6" s="52">
        <f t="shared" si="7"/>
        <v>74.7</v>
      </c>
      <c r="BJ6" s="52">
        <f t="shared" si="7"/>
        <v>89.7</v>
      </c>
      <c r="BK6" s="52">
        <f t="shared" si="7"/>
        <v>89.9</v>
      </c>
      <c r="BL6" s="52">
        <f t="shared" si="7"/>
        <v>84.9</v>
      </c>
      <c r="BM6" s="52">
        <f t="shared" si="7"/>
        <v>86.9</v>
      </c>
      <c r="BN6" s="52">
        <f t="shared" si="7"/>
        <v>86.4</v>
      </c>
      <c r="BO6" s="52" t="str">
        <f>IF(BO8="-","【-】","【"&amp;SUBSTITUTE(TEXT(BO8,"#,##0.0"),"-","△")&amp;"】")</f>
        <v>【83.7】</v>
      </c>
      <c r="BP6" s="52">
        <f>IF(BP8="-",NA(),BP8)</f>
        <v>81.3</v>
      </c>
      <c r="BQ6" s="52">
        <f t="shared" ref="BQ6:BY6" si="8">IF(BQ8="-",NA(),BQ8)</f>
        <v>78.7</v>
      </c>
      <c r="BR6" s="52">
        <f t="shared" si="8"/>
        <v>62.4</v>
      </c>
      <c r="BS6" s="52">
        <f t="shared" si="8"/>
        <v>55.8</v>
      </c>
      <c r="BT6" s="52">
        <f t="shared" si="8"/>
        <v>57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48679</v>
      </c>
      <c r="CB6" s="53">
        <f t="shared" ref="CB6:CJ6" si="9">IF(CB8="-",NA(),CB8)</f>
        <v>49389</v>
      </c>
      <c r="CC6" s="53">
        <f t="shared" si="9"/>
        <v>51830</v>
      </c>
      <c r="CD6" s="53">
        <f t="shared" si="9"/>
        <v>63946</v>
      </c>
      <c r="CE6" s="53">
        <f t="shared" si="9"/>
        <v>63151</v>
      </c>
      <c r="CF6" s="53">
        <f t="shared" si="9"/>
        <v>59108</v>
      </c>
      <c r="CG6" s="53">
        <f t="shared" si="9"/>
        <v>60271</v>
      </c>
      <c r="CH6" s="53">
        <f t="shared" si="9"/>
        <v>63766</v>
      </c>
      <c r="CI6" s="53">
        <f t="shared" si="9"/>
        <v>66386</v>
      </c>
      <c r="CJ6" s="53">
        <f t="shared" si="9"/>
        <v>69418</v>
      </c>
      <c r="CK6" s="52" t="str">
        <f>IF(CK8="-","【-】","【"&amp;SUBSTITUTE(TEXT(CK8,"#,##0"),"-","△")&amp;"】")</f>
        <v>【61,837】</v>
      </c>
      <c r="CL6" s="53">
        <f>IF(CL8="-",NA(),CL8)</f>
        <v>15256</v>
      </c>
      <c r="CM6" s="53">
        <f t="shared" ref="CM6:CU6" si="10">IF(CM8="-",NA(),CM8)</f>
        <v>16518</v>
      </c>
      <c r="CN6" s="53">
        <f t="shared" si="10"/>
        <v>17280</v>
      </c>
      <c r="CO6" s="53">
        <f t="shared" si="10"/>
        <v>16908</v>
      </c>
      <c r="CP6" s="53">
        <f t="shared" si="10"/>
        <v>16201</v>
      </c>
      <c r="CQ6" s="53">
        <f t="shared" si="10"/>
        <v>15887</v>
      </c>
      <c r="CR6" s="53">
        <f t="shared" si="10"/>
        <v>16979</v>
      </c>
      <c r="CS6" s="53">
        <f t="shared" si="10"/>
        <v>18423</v>
      </c>
      <c r="CT6" s="53">
        <f t="shared" si="10"/>
        <v>19190</v>
      </c>
      <c r="CU6" s="53">
        <f t="shared" si="10"/>
        <v>19216</v>
      </c>
      <c r="CV6" s="52" t="str">
        <f>IF(CV8="-","【-】","【"&amp;SUBSTITUTE(TEXT(CV8,"#,##0"),"-","△")&amp;"】")</f>
        <v>【17,600】</v>
      </c>
      <c r="CW6" s="52">
        <f>IF(CW8="-",NA(),CW8)</f>
        <v>51.2</v>
      </c>
      <c r="CX6" s="52">
        <f t="shared" ref="CX6:DF6" si="11">IF(CX8="-",NA(),CX8)</f>
        <v>51.7</v>
      </c>
      <c r="CY6" s="52">
        <f t="shared" si="11"/>
        <v>49.3</v>
      </c>
      <c r="CZ6" s="52">
        <f t="shared" si="11"/>
        <v>46.3</v>
      </c>
      <c r="DA6" s="52">
        <f t="shared" si="11"/>
        <v>49.5</v>
      </c>
      <c r="DB6" s="52">
        <f t="shared" si="11"/>
        <v>53</v>
      </c>
      <c r="DC6" s="52">
        <f t="shared" si="11"/>
        <v>53</v>
      </c>
      <c r="DD6" s="52">
        <f t="shared" si="11"/>
        <v>56.7</v>
      </c>
      <c r="DE6" s="52">
        <f t="shared" si="11"/>
        <v>54.2</v>
      </c>
      <c r="DF6" s="52">
        <f t="shared" si="11"/>
        <v>53.9</v>
      </c>
      <c r="DG6" s="52" t="str">
        <f>IF(DG8="-","【-】","【"&amp;SUBSTITUTE(TEXT(DG8,"#,##0.0"),"-","△")&amp;"】")</f>
        <v>【55.6】</v>
      </c>
      <c r="DH6" s="52">
        <f>IF(DH8="-",NA(),DH8)</f>
        <v>21.1</v>
      </c>
      <c r="DI6" s="52">
        <f t="shared" ref="DI6:DQ6" si="12">IF(DI8="-",NA(),DI8)</f>
        <v>22.2</v>
      </c>
      <c r="DJ6" s="52">
        <f t="shared" si="12"/>
        <v>17.7</v>
      </c>
      <c r="DK6" s="52">
        <f t="shared" si="12"/>
        <v>15.8</v>
      </c>
      <c r="DL6" s="52">
        <f t="shared" si="12"/>
        <v>15.8</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3.1</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64.8</v>
      </c>
      <c r="EE6" s="52">
        <f t="shared" ref="EE6:EM6" si="14">IF(EE8="-",NA(),EE8)</f>
        <v>70.5</v>
      </c>
      <c r="EF6" s="52">
        <f t="shared" si="14"/>
        <v>72.7</v>
      </c>
      <c r="EG6" s="52">
        <f t="shared" si="14"/>
        <v>75.099999999999994</v>
      </c>
      <c r="EH6" s="52">
        <f t="shared" si="14"/>
        <v>38.700000000000003</v>
      </c>
      <c r="EI6" s="52">
        <f t="shared" si="14"/>
        <v>53.7</v>
      </c>
      <c r="EJ6" s="52">
        <f t="shared" si="14"/>
        <v>56.4</v>
      </c>
      <c r="EK6" s="52">
        <f t="shared" si="14"/>
        <v>56.8</v>
      </c>
      <c r="EL6" s="52">
        <f t="shared" si="14"/>
        <v>58.5</v>
      </c>
      <c r="EM6" s="52">
        <f t="shared" si="14"/>
        <v>57.4</v>
      </c>
      <c r="EN6" s="52" t="str">
        <f>IF(EN8="-","【-】","【"&amp;SUBSTITUTE(TEXT(EN8,"#,##0.0"),"-","△")&amp;"】")</f>
        <v>【56.4】</v>
      </c>
      <c r="EO6" s="52">
        <f>IF(EO8="-",NA(),EO8)</f>
        <v>66.2</v>
      </c>
      <c r="EP6" s="52">
        <f t="shared" ref="EP6:EX6" si="15">IF(EP8="-",NA(),EP8)</f>
        <v>76.599999999999994</v>
      </c>
      <c r="EQ6" s="52">
        <f t="shared" si="15"/>
        <v>79.2</v>
      </c>
      <c r="ER6" s="52">
        <f t="shared" si="15"/>
        <v>83.8</v>
      </c>
      <c r="ES6" s="52">
        <f t="shared" si="15"/>
        <v>57.4</v>
      </c>
      <c r="ET6" s="52">
        <f t="shared" si="15"/>
        <v>69.3</v>
      </c>
      <c r="EU6" s="52">
        <f t="shared" si="15"/>
        <v>71.099999999999994</v>
      </c>
      <c r="EV6" s="52">
        <f t="shared" si="15"/>
        <v>69.8</v>
      </c>
      <c r="EW6" s="52">
        <f t="shared" si="15"/>
        <v>69.7</v>
      </c>
      <c r="EX6" s="52">
        <f t="shared" si="15"/>
        <v>68.8</v>
      </c>
      <c r="EY6" s="52" t="str">
        <f>IF(EY8="-","【-】","【"&amp;SUBSTITUTE(TEXT(EY8,"#,##0.0"),"-","△")&amp;"】")</f>
        <v>【70.7】</v>
      </c>
      <c r="EZ6" s="53">
        <f>IF(EZ8="-",NA(),EZ8)</f>
        <v>32887577</v>
      </c>
      <c r="FA6" s="53">
        <f t="shared" ref="FA6:FI6" si="16">IF(FA8="-",NA(),FA8)</f>
        <v>33003028</v>
      </c>
      <c r="FB6" s="53">
        <f t="shared" si="16"/>
        <v>34079418</v>
      </c>
      <c r="FC6" s="53">
        <f t="shared" si="16"/>
        <v>34467739</v>
      </c>
      <c r="FD6" s="53">
        <f t="shared" si="16"/>
        <v>74779531</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161</v>
      </c>
      <c r="B7" s="50">
        <f t="shared" ref="B7:AH7" si="17">B8</f>
        <v>2022</v>
      </c>
      <c r="C7" s="50">
        <f t="shared" si="17"/>
        <v>277500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22</v>
      </c>
      <c r="R7" s="50" t="str">
        <f t="shared" si="17"/>
        <v>対象</v>
      </c>
      <c r="S7" s="50" t="str">
        <f t="shared" si="17"/>
        <v>透 未 訓 ガ</v>
      </c>
      <c r="T7" s="50" t="str">
        <f t="shared" si="17"/>
        <v>救 臨 感 地</v>
      </c>
      <c r="U7" s="51" t="str">
        <f>U8</f>
        <v>-</v>
      </c>
      <c r="V7" s="51">
        <f>V8</f>
        <v>44607</v>
      </c>
      <c r="W7" s="50" t="str">
        <f>W8</f>
        <v>非該当</v>
      </c>
      <c r="X7" s="50" t="str">
        <f t="shared" si="17"/>
        <v>非該当</v>
      </c>
      <c r="Y7" s="50" t="str">
        <f t="shared" si="17"/>
        <v>７：１</v>
      </c>
      <c r="Z7" s="51">
        <f t="shared" si="17"/>
        <v>360</v>
      </c>
      <c r="AA7" s="51" t="str">
        <f t="shared" si="17"/>
        <v>-</v>
      </c>
      <c r="AB7" s="51">
        <f t="shared" si="17"/>
        <v>60</v>
      </c>
      <c r="AC7" s="51" t="str">
        <f t="shared" si="17"/>
        <v>-</v>
      </c>
      <c r="AD7" s="51">
        <f t="shared" si="17"/>
        <v>6</v>
      </c>
      <c r="AE7" s="51">
        <f t="shared" si="17"/>
        <v>426</v>
      </c>
      <c r="AF7" s="51">
        <f t="shared" si="17"/>
        <v>279</v>
      </c>
      <c r="AG7" s="51" t="str">
        <f t="shared" si="17"/>
        <v>-</v>
      </c>
      <c r="AH7" s="51">
        <f t="shared" si="17"/>
        <v>279</v>
      </c>
      <c r="AI7" s="52">
        <f>AI8</f>
        <v>102.6</v>
      </c>
      <c r="AJ7" s="52">
        <f t="shared" ref="AJ7:AR7" si="18">AJ8</f>
        <v>99.5</v>
      </c>
      <c r="AK7" s="52">
        <f t="shared" si="18"/>
        <v>107.7</v>
      </c>
      <c r="AL7" s="52">
        <f t="shared" si="18"/>
        <v>117</v>
      </c>
      <c r="AM7" s="52">
        <f t="shared" si="18"/>
        <v>102.5</v>
      </c>
      <c r="AN7" s="52">
        <f t="shared" si="18"/>
        <v>99</v>
      </c>
      <c r="AO7" s="52">
        <f t="shared" si="18"/>
        <v>99</v>
      </c>
      <c r="AP7" s="52">
        <f t="shared" si="18"/>
        <v>103.9</v>
      </c>
      <c r="AQ7" s="52">
        <f t="shared" si="18"/>
        <v>106.6</v>
      </c>
      <c r="AR7" s="52">
        <f t="shared" si="18"/>
        <v>103.5</v>
      </c>
      <c r="AS7" s="52"/>
      <c r="AT7" s="52">
        <f>AT8</f>
        <v>93.1</v>
      </c>
      <c r="AU7" s="52">
        <f t="shared" ref="AU7:BC7" si="19">AU8</f>
        <v>91</v>
      </c>
      <c r="AV7" s="52">
        <f t="shared" si="19"/>
        <v>80.3</v>
      </c>
      <c r="AW7" s="52">
        <f t="shared" si="19"/>
        <v>84.6</v>
      </c>
      <c r="AX7" s="52">
        <f t="shared" si="19"/>
        <v>75.3</v>
      </c>
      <c r="AY7" s="52">
        <f t="shared" si="19"/>
        <v>92.3</v>
      </c>
      <c r="AZ7" s="52">
        <f t="shared" si="19"/>
        <v>92.4</v>
      </c>
      <c r="BA7" s="52">
        <f t="shared" si="19"/>
        <v>87.5</v>
      </c>
      <c r="BB7" s="52">
        <f t="shared" si="19"/>
        <v>89.4</v>
      </c>
      <c r="BC7" s="52">
        <f t="shared" si="19"/>
        <v>88.9</v>
      </c>
      <c r="BD7" s="52"/>
      <c r="BE7" s="52">
        <f>BE8</f>
        <v>93.1</v>
      </c>
      <c r="BF7" s="52">
        <f t="shared" ref="BF7:BN7" si="20">BF8</f>
        <v>91</v>
      </c>
      <c r="BG7" s="52">
        <f t="shared" si="20"/>
        <v>80.3</v>
      </c>
      <c r="BH7" s="52">
        <f t="shared" si="20"/>
        <v>84.6</v>
      </c>
      <c r="BI7" s="52">
        <f t="shared" si="20"/>
        <v>74.7</v>
      </c>
      <c r="BJ7" s="52">
        <f t="shared" si="20"/>
        <v>89.7</v>
      </c>
      <c r="BK7" s="52">
        <f t="shared" si="20"/>
        <v>89.9</v>
      </c>
      <c r="BL7" s="52">
        <f t="shared" si="20"/>
        <v>84.9</v>
      </c>
      <c r="BM7" s="52">
        <f t="shared" si="20"/>
        <v>86.9</v>
      </c>
      <c r="BN7" s="52">
        <f t="shared" si="20"/>
        <v>86.4</v>
      </c>
      <c r="BO7" s="52"/>
      <c r="BP7" s="52">
        <f>BP8</f>
        <v>81.3</v>
      </c>
      <c r="BQ7" s="52">
        <f t="shared" ref="BQ7:BY7" si="21">BQ8</f>
        <v>78.7</v>
      </c>
      <c r="BR7" s="52">
        <f t="shared" si="21"/>
        <v>62.4</v>
      </c>
      <c r="BS7" s="52">
        <f t="shared" si="21"/>
        <v>55.8</v>
      </c>
      <c r="BT7" s="52">
        <f t="shared" si="21"/>
        <v>57</v>
      </c>
      <c r="BU7" s="52">
        <f t="shared" si="21"/>
        <v>77.599999999999994</v>
      </c>
      <c r="BV7" s="52">
        <f t="shared" si="21"/>
        <v>77</v>
      </c>
      <c r="BW7" s="52">
        <f t="shared" si="21"/>
        <v>68.400000000000006</v>
      </c>
      <c r="BX7" s="52">
        <f t="shared" si="21"/>
        <v>68.2</v>
      </c>
      <c r="BY7" s="52">
        <f t="shared" si="21"/>
        <v>68.400000000000006</v>
      </c>
      <c r="BZ7" s="52"/>
      <c r="CA7" s="53">
        <f>CA8</f>
        <v>48679</v>
      </c>
      <c r="CB7" s="53">
        <f t="shared" ref="CB7:CJ7" si="22">CB8</f>
        <v>49389</v>
      </c>
      <c r="CC7" s="53">
        <f t="shared" si="22"/>
        <v>51830</v>
      </c>
      <c r="CD7" s="53">
        <f t="shared" si="22"/>
        <v>63946</v>
      </c>
      <c r="CE7" s="53">
        <f t="shared" si="22"/>
        <v>63151</v>
      </c>
      <c r="CF7" s="53">
        <f t="shared" si="22"/>
        <v>59108</v>
      </c>
      <c r="CG7" s="53">
        <f t="shared" si="22"/>
        <v>60271</v>
      </c>
      <c r="CH7" s="53">
        <f t="shared" si="22"/>
        <v>63766</v>
      </c>
      <c r="CI7" s="53">
        <f t="shared" si="22"/>
        <v>66386</v>
      </c>
      <c r="CJ7" s="53">
        <f t="shared" si="22"/>
        <v>69418</v>
      </c>
      <c r="CK7" s="52"/>
      <c r="CL7" s="53">
        <f>CL8</f>
        <v>15256</v>
      </c>
      <c r="CM7" s="53">
        <f t="shared" ref="CM7:CU7" si="23">CM8</f>
        <v>16518</v>
      </c>
      <c r="CN7" s="53">
        <f t="shared" si="23"/>
        <v>17280</v>
      </c>
      <c r="CO7" s="53">
        <f t="shared" si="23"/>
        <v>16908</v>
      </c>
      <c r="CP7" s="53">
        <f t="shared" si="23"/>
        <v>16201</v>
      </c>
      <c r="CQ7" s="53">
        <f t="shared" si="23"/>
        <v>15887</v>
      </c>
      <c r="CR7" s="53">
        <f t="shared" si="23"/>
        <v>16979</v>
      </c>
      <c r="CS7" s="53">
        <f t="shared" si="23"/>
        <v>18423</v>
      </c>
      <c r="CT7" s="53">
        <f t="shared" si="23"/>
        <v>19190</v>
      </c>
      <c r="CU7" s="53">
        <f t="shared" si="23"/>
        <v>19216</v>
      </c>
      <c r="CV7" s="52"/>
      <c r="CW7" s="52">
        <f>CW8</f>
        <v>51.2</v>
      </c>
      <c r="CX7" s="52">
        <f t="shared" ref="CX7:DF7" si="24">CX8</f>
        <v>51.7</v>
      </c>
      <c r="CY7" s="52">
        <f t="shared" si="24"/>
        <v>49.3</v>
      </c>
      <c r="CZ7" s="52">
        <f t="shared" si="24"/>
        <v>46.3</v>
      </c>
      <c r="DA7" s="52">
        <f t="shared" si="24"/>
        <v>49.5</v>
      </c>
      <c r="DB7" s="52">
        <f t="shared" si="24"/>
        <v>53</v>
      </c>
      <c r="DC7" s="52">
        <f t="shared" si="24"/>
        <v>53</v>
      </c>
      <c r="DD7" s="52">
        <f t="shared" si="24"/>
        <v>56.7</v>
      </c>
      <c r="DE7" s="52">
        <f t="shared" si="24"/>
        <v>54.2</v>
      </c>
      <c r="DF7" s="52">
        <f t="shared" si="24"/>
        <v>53.9</v>
      </c>
      <c r="DG7" s="52"/>
      <c r="DH7" s="52">
        <f>DH8</f>
        <v>21.1</v>
      </c>
      <c r="DI7" s="52">
        <f t="shared" ref="DI7:DQ7" si="25">DI8</f>
        <v>22.2</v>
      </c>
      <c r="DJ7" s="52">
        <f t="shared" si="25"/>
        <v>17.7</v>
      </c>
      <c r="DK7" s="52">
        <f t="shared" si="25"/>
        <v>15.8</v>
      </c>
      <c r="DL7" s="52">
        <f t="shared" si="25"/>
        <v>15.8</v>
      </c>
      <c r="DM7" s="52">
        <f t="shared" si="25"/>
        <v>25.8</v>
      </c>
      <c r="DN7" s="52">
        <f t="shared" si="25"/>
        <v>26.4</v>
      </c>
      <c r="DO7" s="52">
        <f t="shared" si="25"/>
        <v>26.2</v>
      </c>
      <c r="DP7" s="52">
        <f t="shared" si="25"/>
        <v>26.3</v>
      </c>
      <c r="DQ7" s="52">
        <f t="shared" si="25"/>
        <v>26.3</v>
      </c>
      <c r="DR7" s="52"/>
      <c r="DS7" s="52">
        <f>DS8</f>
        <v>0</v>
      </c>
      <c r="DT7" s="52">
        <f t="shared" ref="DT7:EB7" si="26">DT8</f>
        <v>3.1</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64.8</v>
      </c>
      <c r="EE7" s="52">
        <f t="shared" ref="EE7:EM7" si="27">EE8</f>
        <v>70.5</v>
      </c>
      <c r="EF7" s="52">
        <f t="shared" si="27"/>
        <v>72.7</v>
      </c>
      <c r="EG7" s="52">
        <f t="shared" si="27"/>
        <v>75.099999999999994</v>
      </c>
      <c r="EH7" s="52">
        <f t="shared" si="27"/>
        <v>38.700000000000003</v>
      </c>
      <c r="EI7" s="52">
        <f t="shared" si="27"/>
        <v>53.7</v>
      </c>
      <c r="EJ7" s="52">
        <f t="shared" si="27"/>
        <v>56.4</v>
      </c>
      <c r="EK7" s="52">
        <f t="shared" si="27"/>
        <v>56.8</v>
      </c>
      <c r="EL7" s="52">
        <f t="shared" si="27"/>
        <v>58.5</v>
      </c>
      <c r="EM7" s="52">
        <f t="shared" si="27"/>
        <v>57.4</v>
      </c>
      <c r="EN7" s="52"/>
      <c r="EO7" s="52">
        <f>EO8</f>
        <v>66.2</v>
      </c>
      <c r="EP7" s="52">
        <f t="shared" ref="EP7:EX7" si="28">EP8</f>
        <v>76.599999999999994</v>
      </c>
      <c r="EQ7" s="52">
        <f t="shared" si="28"/>
        <v>79.2</v>
      </c>
      <c r="ER7" s="52">
        <f t="shared" si="28"/>
        <v>83.8</v>
      </c>
      <c r="ES7" s="52">
        <f t="shared" si="28"/>
        <v>57.4</v>
      </c>
      <c r="ET7" s="52">
        <f t="shared" si="28"/>
        <v>69.3</v>
      </c>
      <c r="EU7" s="52">
        <f t="shared" si="28"/>
        <v>71.099999999999994</v>
      </c>
      <c r="EV7" s="52">
        <f t="shared" si="28"/>
        <v>69.8</v>
      </c>
      <c r="EW7" s="52">
        <f t="shared" si="28"/>
        <v>69.7</v>
      </c>
      <c r="EX7" s="52">
        <f t="shared" si="28"/>
        <v>68.8</v>
      </c>
      <c r="EY7" s="52"/>
      <c r="EZ7" s="53">
        <f>EZ8</f>
        <v>32887577</v>
      </c>
      <c r="FA7" s="53">
        <f t="shared" ref="FA7:FI7" si="29">FA8</f>
        <v>33003028</v>
      </c>
      <c r="FB7" s="53">
        <f t="shared" si="29"/>
        <v>34079418</v>
      </c>
      <c r="FC7" s="53">
        <f t="shared" si="29"/>
        <v>34467739</v>
      </c>
      <c r="FD7" s="53">
        <f t="shared" si="29"/>
        <v>74779531</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277500</v>
      </c>
      <c r="D8" s="55">
        <v>46</v>
      </c>
      <c r="E8" s="55">
        <v>6</v>
      </c>
      <c r="F8" s="55">
        <v>0</v>
      </c>
      <c r="G8" s="55">
        <v>2</v>
      </c>
      <c r="H8" s="55" t="s">
        <v>162</v>
      </c>
      <c r="I8" s="55" t="s">
        <v>163</v>
      </c>
      <c r="J8" s="55" t="s">
        <v>164</v>
      </c>
      <c r="K8" s="55" t="s">
        <v>165</v>
      </c>
      <c r="L8" s="55" t="s">
        <v>166</v>
      </c>
      <c r="M8" s="55" t="s">
        <v>167</v>
      </c>
      <c r="N8" s="55" t="s">
        <v>168</v>
      </c>
      <c r="O8" s="55" t="s">
        <v>169</v>
      </c>
      <c r="P8" s="55" t="s">
        <v>170</v>
      </c>
      <c r="Q8" s="56">
        <v>22</v>
      </c>
      <c r="R8" s="55" t="s">
        <v>171</v>
      </c>
      <c r="S8" s="55" t="s">
        <v>172</v>
      </c>
      <c r="T8" s="55" t="s">
        <v>173</v>
      </c>
      <c r="U8" s="56" t="s">
        <v>40</v>
      </c>
      <c r="V8" s="56">
        <v>44607</v>
      </c>
      <c r="W8" s="55" t="s">
        <v>174</v>
      </c>
      <c r="X8" s="55" t="s">
        <v>174</v>
      </c>
      <c r="Y8" s="57" t="s">
        <v>175</v>
      </c>
      <c r="Z8" s="56">
        <v>360</v>
      </c>
      <c r="AA8" s="56" t="s">
        <v>40</v>
      </c>
      <c r="AB8" s="56">
        <v>60</v>
      </c>
      <c r="AC8" s="56" t="s">
        <v>40</v>
      </c>
      <c r="AD8" s="56">
        <v>6</v>
      </c>
      <c r="AE8" s="56">
        <v>426</v>
      </c>
      <c r="AF8" s="56">
        <v>279</v>
      </c>
      <c r="AG8" s="56" t="s">
        <v>40</v>
      </c>
      <c r="AH8" s="56">
        <v>279</v>
      </c>
      <c r="AI8" s="58">
        <v>102.6</v>
      </c>
      <c r="AJ8" s="58">
        <v>99.5</v>
      </c>
      <c r="AK8" s="58">
        <v>107.7</v>
      </c>
      <c r="AL8" s="58">
        <v>117</v>
      </c>
      <c r="AM8" s="58">
        <v>102.5</v>
      </c>
      <c r="AN8" s="58">
        <v>99</v>
      </c>
      <c r="AO8" s="58">
        <v>99</v>
      </c>
      <c r="AP8" s="58">
        <v>103.9</v>
      </c>
      <c r="AQ8" s="58">
        <v>106.6</v>
      </c>
      <c r="AR8" s="58">
        <v>103.5</v>
      </c>
      <c r="AS8" s="58">
        <v>103.5</v>
      </c>
      <c r="AT8" s="58">
        <v>93.1</v>
      </c>
      <c r="AU8" s="58">
        <v>91</v>
      </c>
      <c r="AV8" s="58">
        <v>80.3</v>
      </c>
      <c r="AW8" s="58">
        <v>84.6</v>
      </c>
      <c r="AX8" s="58">
        <v>75.3</v>
      </c>
      <c r="AY8" s="58">
        <v>92.3</v>
      </c>
      <c r="AZ8" s="58">
        <v>92.4</v>
      </c>
      <c r="BA8" s="58">
        <v>87.5</v>
      </c>
      <c r="BB8" s="58">
        <v>89.4</v>
      </c>
      <c r="BC8" s="58">
        <v>88.9</v>
      </c>
      <c r="BD8" s="58">
        <v>86.4</v>
      </c>
      <c r="BE8" s="59">
        <v>93.1</v>
      </c>
      <c r="BF8" s="59">
        <v>91</v>
      </c>
      <c r="BG8" s="59">
        <v>80.3</v>
      </c>
      <c r="BH8" s="59">
        <v>84.6</v>
      </c>
      <c r="BI8" s="59">
        <v>74.7</v>
      </c>
      <c r="BJ8" s="59">
        <v>89.7</v>
      </c>
      <c r="BK8" s="59">
        <v>89.9</v>
      </c>
      <c r="BL8" s="59">
        <v>84.9</v>
      </c>
      <c r="BM8" s="59">
        <v>86.9</v>
      </c>
      <c r="BN8" s="59">
        <v>86.4</v>
      </c>
      <c r="BO8" s="59">
        <v>83.7</v>
      </c>
      <c r="BP8" s="58">
        <v>81.3</v>
      </c>
      <c r="BQ8" s="58">
        <v>78.7</v>
      </c>
      <c r="BR8" s="58">
        <v>62.4</v>
      </c>
      <c r="BS8" s="58">
        <v>55.8</v>
      </c>
      <c r="BT8" s="58">
        <v>57</v>
      </c>
      <c r="BU8" s="58">
        <v>77.599999999999994</v>
      </c>
      <c r="BV8" s="58">
        <v>77</v>
      </c>
      <c r="BW8" s="58">
        <v>68.400000000000006</v>
      </c>
      <c r="BX8" s="58">
        <v>68.2</v>
      </c>
      <c r="BY8" s="58">
        <v>68.400000000000006</v>
      </c>
      <c r="BZ8" s="58">
        <v>66.8</v>
      </c>
      <c r="CA8" s="59">
        <v>48679</v>
      </c>
      <c r="CB8" s="59">
        <v>49389</v>
      </c>
      <c r="CC8" s="59">
        <v>51830</v>
      </c>
      <c r="CD8" s="59">
        <v>63946</v>
      </c>
      <c r="CE8" s="59">
        <v>63151</v>
      </c>
      <c r="CF8" s="59">
        <v>59108</v>
      </c>
      <c r="CG8" s="59">
        <v>60271</v>
      </c>
      <c r="CH8" s="59">
        <v>63766</v>
      </c>
      <c r="CI8" s="59">
        <v>66386</v>
      </c>
      <c r="CJ8" s="59">
        <v>69418</v>
      </c>
      <c r="CK8" s="58">
        <v>61837</v>
      </c>
      <c r="CL8" s="59">
        <v>15256</v>
      </c>
      <c r="CM8" s="59">
        <v>16518</v>
      </c>
      <c r="CN8" s="59">
        <v>17280</v>
      </c>
      <c r="CO8" s="59">
        <v>16908</v>
      </c>
      <c r="CP8" s="59">
        <v>16201</v>
      </c>
      <c r="CQ8" s="59">
        <v>15887</v>
      </c>
      <c r="CR8" s="59">
        <v>16979</v>
      </c>
      <c r="CS8" s="59">
        <v>18423</v>
      </c>
      <c r="CT8" s="59">
        <v>19190</v>
      </c>
      <c r="CU8" s="59">
        <v>19216</v>
      </c>
      <c r="CV8" s="58">
        <v>17600</v>
      </c>
      <c r="CW8" s="59">
        <v>51.2</v>
      </c>
      <c r="CX8" s="59">
        <v>51.7</v>
      </c>
      <c r="CY8" s="59">
        <v>49.3</v>
      </c>
      <c r="CZ8" s="59">
        <v>46.3</v>
      </c>
      <c r="DA8" s="59">
        <v>49.5</v>
      </c>
      <c r="DB8" s="59">
        <v>53</v>
      </c>
      <c r="DC8" s="59">
        <v>53</v>
      </c>
      <c r="DD8" s="59">
        <v>56.7</v>
      </c>
      <c r="DE8" s="59">
        <v>54.2</v>
      </c>
      <c r="DF8" s="59">
        <v>53.9</v>
      </c>
      <c r="DG8" s="59">
        <v>55.6</v>
      </c>
      <c r="DH8" s="59">
        <v>21.1</v>
      </c>
      <c r="DI8" s="59">
        <v>22.2</v>
      </c>
      <c r="DJ8" s="59">
        <v>17.7</v>
      </c>
      <c r="DK8" s="59">
        <v>15.8</v>
      </c>
      <c r="DL8" s="59">
        <v>15.8</v>
      </c>
      <c r="DM8" s="59">
        <v>25.8</v>
      </c>
      <c r="DN8" s="59">
        <v>26.4</v>
      </c>
      <c r="DO8" s="59">
        <v>26.2</v>
      </c>
      <c r="DP8" s="59">
        <v>26.3</v>
      </c>
      <c r="DQ8" s="59">
        <v>26.3</v>
      </c>
      <c r="DR8" s="59">
        <v>25.1</v>
      </c>
      <c r="DS8" s="59">
        <v>0</v>
      </c>
      <c r="DT8" s="59">
        <v>3.1</v>
      </c>
      <c r="DU8" s="59">
        <v>0</v>
      </c>
      <c r="DV8" s="59">
        <v>0</v>
      </c>
      <c r="DW8" s="59">
        <v>0</v>
      </c>
      <c r="DX8" s="59">
        <v>40.4</v>
      </c>
      <c r="DY8" s="59">
        <v>40.1</v>
      </c>
      <c r="DZ8" s="59">
        <v>40.799999999999997</v>
      </c>
      <c r="EA8" s="59">
        <v>40.4</v>
      </c>
      <c r="EB8" s="59">
        <v>33.799999999999997</v>
      </c>
      <c r="EC8" s="59">
        <v>63</v>
      </c>
      <c r="ED8" s="58">
        <v>64.8</v>
      </c>
      <c r="EE8" s="58">
        <v>70.5</v>
      </c>
      <c r="EF8" s="58">
        <v>72.7</v>
      </c>
      <c r="EG8" s="58">
        <v>75.099999999999994</v>
      </c>
      <c r="EH8" s="58">
        <v>38.700000000000003</v>
      </c>
      <c r="EI8" s="58">
        <v>53.7</v>
      </c>
      <c r="EJ8" s="58">
        <v>56.4</v>
      </c>
      <c r="EK8" s="58">
        <v>56.8</v>
      </c>
      <c r="EL8" s="58">
        <v>58.5</v>
      </c>
      <c r="EM8" s="58">
        <v>57.4</v>
      </c>
      <c r="EN8" s="58">
        <v>56.4</v>
      </c>
      <c r="EO8" s="58">
        <v>66.2</v>
      </c>
      <c r="EP8" s="58">
        <v>76.599999999999994</v>
      </c>
      <c r="EQ8" s="58">
        <v>79.2</v>
      </c>
      <c r="ER8" s="58">
        <v>83.8</v>
      </c>
      <c r="ES8" s="58">
        <v>57.4</v>
      </c>
      <c r="ET8" s="58">
        <v>69.3</v>
      </c>
      <c r="EU8" s="58">
        <v>71.099999999999994</v>
      </c>
      <c r="EV8" s="58">
        <v>69.8</v>
      </c>
      <c r="EW8" s="58">
        <v>69.7</v>
      </c>
      <c r="EX8" s="58">
        <v>68.8</v>
      </c>
      <c r="EY8" s="58">
        <v>70.7</v>
      </c>
      <c r="EZ8" s="59">
        <v>32887577</v>
      </c>
      <c r="FA8" s="59">
        <v>33003028</v>
      </c>
      <c r="FB8" s="59">
        <v>34079418</v>
      </c>
      <c r="FC8" s="59">
        <v>34467739</v>
      </c>
      <c r="FD8" s="59">
        <v>74779531</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