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LB20Z0314\d110\share\事務係\大番頭\R05事務係\09_決算統計\08_ 【1.29（月)〆】公営企業に係る経営比較分析表（令和４年度決算）の分析等について（依頼）\03_回答\"/>
    </mc:Choice>
  </mc:AlternateContent>
  <xr:revisionPtr revIDLastSave="0" documentId="13_ncr:1_{FDEF18D7-0ECF-4F3E-A624-6080E01D8DE3}" xr6:coauthVersionLast="36" xr6:coauthVersionMax="36" xr10:uidLastSave="{00000000-0000-0000-0000-000000000000}"/>
  <workbookProtection workbookAlgorithmName="SHA-512" workbookHashValue="NSeU4qlWjIUjGet+BKtSeWZIorfo90v1cqh+9NkIOtiwBzOwXrlrtRdTwf1nkc8DKNnY4k1N3SmS/kt8MZbGqw==" workbookSaltValue="RtEo+uH4Zvoc9jEiQT6tr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<sst xmlns="http://schemas.openxmlformats.org/spreadsheetml/2006/main" count="231" uniqueCount="116">
  <si>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</si>
  <si>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</si>
  <si>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</si>
  <si>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</si>
  <si>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</si>
  <si>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</si>
  <si>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</si>
  <si>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</si>
  <si>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</si>
  <si>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</si>
  <si>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</si>
  <si>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</si>
  <si>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</si>
  <si>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</si>
  <si>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</si>
  <si>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</si>
  <si>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</si>
  <si>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</si>
  <si>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</si>
  <si>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</si>
  <si>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</si>
  <si>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</si>
  <si>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</si>
  <si>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</si>
  <si>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</si>
  <si>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</si>
  <si>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</si>
  <si>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</si>
  <si>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</si>
  <si>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</si>
  <si>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</si>
  <si>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</si>
  <si>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</si>
  <si>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</si>
  <si>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</si>
  <si>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</si>
  <si>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</si>
  <si>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</si>
  <si>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</si>
  <si>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</si>
  <si>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</si>
  <si>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</si>
  <si>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</si>
  <si>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</si>
  <si>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</si>
  <si>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</si>
  <si>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</si>
  <si>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</si>
  <si>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</si>
  <si>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</si>
  <si>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</si>
  <si>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</si>
  <si>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</si>
  <si>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</si>
  <si>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</si>
  <si>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</si>
  <si>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</si>
  <si>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</si>
  <si>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</si>
  <si>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</si>
  <si>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</si>
  <si>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</si>
  <si>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</si>
  <si>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</si>
  <si>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</si>
  <si>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</si>
  <si>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</si>
  <si>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</si>
  <si>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</si>
  <si>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</si>
  <si>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</si>
  <si>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</si>
  <si>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</si>
  <si>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</si>
  <si>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</si>
  <si>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</si>
  <si>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</si>
  <si>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</si>
  <si>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</si>
  <si>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</si>
  <si>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</si>
  <si>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</si>
  <si>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</si>
  <si>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</si>
  <si>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</si>
  <si>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</si>
  <si>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</si>
  <si>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</si>
  <si>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</si>
  <si>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</si>
  <si>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</si>
  <si>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</si>
  <si>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</si>
  <si>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</si>
  <si>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</si>
  <si>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</si>
  <si>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</si>
  <si>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</si>
  <si>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</si>
  <si>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</si>
  <si>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</si>
  <si>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</si>
  <si>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</si>
  <si>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</si>
  <si>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</si>
  <si>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</si>
  <si>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</si>
  <si>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</si>
  <si>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</si>
  <si>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</si>
  <si>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</si>
  <si>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</si>
  <si>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</si>
  <si>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「管渠老朽化率」については、平均値よりも少し高く、今後も設備の回復・予防保全のための修繕や事業費の平準化を図り、計画的かつ効率的な維持修繕・改築更新に取り組む必要がある。</t>
    <phoneticPr fontId="4"/>
  </si>
  <si>
    <t>　本県の経営の健全性・効率性の観点から見れば、資金ベースの収支は、±０円、「経常収支比率」はあらかじめ、長期的に100％となることが分かっており、問題はない。
　老朽化対策として、「ひょうごインフラ・メンテナンス10箇年計画」に基づき、長寿命化を含めた計画的な改築・更新等を実施している。
　また、「地震津波対策」、「効率的な日常維持管理」、「資源・施設の有効利用」等の施策を展開し、持続的・安定的な下水道サービスの提供により、快適で安全・安心なまちづくりを進めている。</t>
    <phoneticPr fontId="4"/>
  </si>
  <si>
    <t>　本県における流域下水道は、河川及び海域等の公共用水域の環境改善が急務な課題であったことから、県が主導する枠組みで事業を進め、施設整備の初期投資に多大な経費を投じたこともあり、環境改善に対しては一定の効果を得られている。
　会計の状況としては、市町の公共下水道事業と異なり、直接、県民から使用料を徴収しておらず、当該年度の維持管理費を処理場毎に市町が負担している。改築更新についても国費・県費を除いた額を処理場毎に市町が負担しており、資金ベースの収支は、±０円となる。
　言い換えると、工事費の財源を投資段階で100％回収しているため、減価償却費と同額の長期前受金戻入額が計上され、長期的には必ず、収支が均衡する仕組みになっている。このため、長期的に「経常収支比率」は100％となる。
　したがって、左の①②の数値は、非現金部分の費用化の額と収益化の額のズレであり、長期的に±０円となることがわかっており、経営的な問題はない。
　「企業債残高対事業規模比率」については、本県事業施設内にて、特殊で高額な設備を必要とする「負荷が高くクロムを含む皮革排水」の処理を行っていることから、投資額が比較的大きくなっている。</t>
    <rPh sb="79" eb="8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</si>
</sst>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0.08</c:v>
                </c:pt>
                <c:pt idx="1">
                  <c:v>0.14000000000000001</c:v>
                </c:pt>
                <c:pt idx="2">
                  <c:v>0.14000000000000001</c:v>
                </c:pt>
                <c:pt idx="3">
                  <c:v>0.13</c:v>
                </c:pt>
                <c:pt idx="4">
                  <c:v>0.06</c:v>
                </c:pt>
              </c:numCache>
            </c:numRef>
          </c:val>
          <c:extLst>
            <c:ext xmlns:c16="http://schemas.microsoft.com/office/drawing/2014/chart" uri="{C3380CC4-5D6E-409C-BE32-E72D297353CC}">
              <c16:uniqueId val="{00000000-9C94-45B4-BC15-8B5C54E574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1.87</c:v>
                </c:pt>
                <c:pt idx="3">
                  <c:v>0.1</c:v>
                </c:pt>
                <c:pt idx="4">
                  <c:v>0.09</c:v>
                </c:pt>
              </c:numCache>
            </c:numRef>
          </c:val>
          <c:smooth val="0"/>
          <c:extLst>
            <c:ext xmlns:c16="http://schemas.microsoft.com/office/drawing/2014/chart" uri="{C3380CC4-5D6E-409C-BE32-E72D297353CC}">
              <c16:uniqueId val="{00000001-9C94-45B4-BC15-8B5C54E574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53.53</c:v>
                </c:pt>
                <c:pt idx="1">
                  <c:v>66.959999999999994</c:v>
                </c:pt>
                <c:pt idx="2">
                  <c:v>67.400000000000006</c:v>
                </c:pt>
                <c:pt idx="3">
                  <c:v>65.56</c:v>
                </c:pt>
                <c:pt idx="4">
                  <c:v>64.58</c:v>
                </c:pt>
              </c:numCache>
            </c:numRef>
          </c:val>
          <c:extLst>
            <c:ext xmlns:c16="http://schemas.microsoft.com/office/drawing/2014/chart" uri="{C3380CC4-5D6E-409C-BE32-E72D297353CC}">
              <c16:uniqueId val="{00000000-B001-450F-B3F9-D95B7A35BA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66.11</c:v>
                </c:pt>
                <c:pt idx="1">
                  <c:v>67.209999999999994</c:v>
                </c:pt>
                <c:pt idx="2">
                  <c:v>68.2</c:v>
                </c:pt>
                <c:pt idx="3">
                  <c:v>68.05</c:v>
                </c:pt>
                <c:pt idx="4">
                  <c:v>67.099999999999994</c:v>
                </c:pt>
              </c:numCache>
            </c:numRef>
          </c:val>
          <c:smooth val="0"/>
          <c:extLst>
            <c:ext xmlns:c16="http://schemas.microsoft.com/office/drawing/2014/chart" uri="{C3380CC4-5D6E-409C-BE32-E72D297353CC}">
              <c16:uniqueId val="{00000001-B001-450F-B3F9-D95B7A35BA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97.39</c:v>
                </c:pt>
                <c:pt idx="1">
                  <c:v>97.56</c:v>
                </c:pt>
                <c:pt idx="2">
                  <c:v>98.11</c:v>
                </c:pt>
                <c:pt idx="3">
                  <c:v>97.92</c:v>
                </c:pt>
                <c:pt idx="4">
                  <c:v>98.01</c:v>
                </c:pt>
              </c:numCache>
            </c:numRef>
          </c:val>
          <c:extLst>
            <c:ext xmlns:c16="http://schemas.microsoft.com/office/drawing/2014/chart" uri="{C3380CC4-5D6E-409C-BE32-E72D297353CC}">
              <c16:uniqueId val="{00000000-D2DA-461B-BA87-F4C9F64505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93.21</c:v>
                </c:pt>
                <c:pt idx="2">
                  <c:v>94.01</c:v>
                </c:pt>
                <c:pt idx="3">
                  <c:v>94.14</c:v>
                </c:pt>
                <c:pt idx="4">
                  <c:v>94.02</c:v>
                </c:pt>
              </c:numCache>
            </c:numRef>
          </c:val>
          <c:smooth val="0"/>
          <c:extLst>
            <c:ext xmlns:c16="http://schemas.microsoft.com/office/drawing/2014/chart" uri="{C3380CC4-5D6E-409C-BE32-E72D297353CC}">
              <c16:uniqueId val="{00000001-D2DA-461B-BA87-F4C9F64505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101.67</c:v>
                </c:pt>
                <c:pt idx="1">
                  <c:v>100.72</c:v>
                </c:pt>
                <c:pt idx="2">
                  <c:v>99.99</c:v>
                </c:pt>
                <c:pt idx="3">
                  <c:v>99.41</c:v>
                </c:pt>
                <c:pt idx="4">
                  <c:v>99.67</c:v>
                </c:pt>
              </c:numCache>
            </c:numRef>
          </c:val>
          <c:extLst>
            <c:ext xmlns:c16="http://schemas.microsoft.com/office/drawing/2014/chart" uri="{C3380CC4-5D6E-409C-BE32-E72D297353CC}">
              <c16:uniqueId val="{00000000-D689-4349-B78D-109896531E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98.64</c:v>
                </c:pt>
                <c:pt idx="1">
                  <c:v>100.49</c:v>
                </c:pt>
                <c:pt idx="2">
                  <c:v>101.63</c:v>
                </c:pt>
                <c:pt idx="3">
                  <c:v>100.14</c:v>
                </c:pt>
                <c:pt idx="4">
                  <c:v>99.22</c:v>
                </c:pt>
              </c:numCache>
            </c:numRef>
          </c:val>
          <c:smooth val="0"/>
          <c:extLst>
            <c:ext xmlns:c16="http://schemas.microsoft.com/office/drawing/2014/chart" uri="{C3380CC4-5D6E-409C-BE32-E72D297353CC}">
              <c16:uniqueId val="{00000001-D689-4349-B78D-109896531E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5.83</c:v>
                </c:pt>
                <c:pt idx="1">
                  <c:v>11.27</c:v>
                </c:pt>
                <c:pt idx="2">
                  <c:v>16.04</c:v>
                </c:pt>
                <c:pt idx="3">
                  <c:v>19.829999999999998</c:v>
                </c:pt>
                <c:pt idx="4">
                  <c:v>23.92</c:v>
                </c:pt>
              </c:numCache>
            </c:numRef>
          </c:val>
          <c:extLst>
            <c:ext xmlns:c16="http://schemas.microsoft.com/office/drawing/2014/chart" uri="{C3380CC4-5D6E-409C-BE32-E72D297353CC}">
              <c16:uniqueId val="{00000000-DEE5-4F8A-A58C-E60044F906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48.81</c:v>
                </c:pt>
                <c:pt idx="1">
                  <c:v>39.35</c:v>
                </c:pt>
                <c:pt idx="2">
                  <c:v>31.96</c:v>
                </c:pt>
                <c:pt idx="3">
                  <c:v>34.17</c:v>
                </c:pt>
                <c:pt idx="4">
                  <c:v>36.770000000000003</c:v>
                </c:pt>
              </c:numCache>
            </c:numRef>
          </c:val>
          <c:smooth val="0"/>
          <c:extLst>
            <c:ext xmlns:c16="http://schemas.microsoft.com/office/drawing/2014/chart" uri="{C3380CC4-5D6E-409C-BE32-E72D297353CC}">
              <c16:uniqueId val="{00000001-DEE5-4F8A-A58C-E60044F906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3.4</c:v>
                </c:pt>
                <c:pt idx="4" formatCode="#,##0.00;&quot;△&quot;#,##0.00;&quot;-&quot;">
                  <c:v>3.98</c:v>
                </c:pt>
              </c:numCache>
            </c:numRef>
          </c:val>
          <c:extLst>
            <c:ext xmlns:c16="http://schemas.microsoft.com/office/drawing/2014/chart" uri="{C3380CC4-5D6E-409C-BE32-E72D297353CC}">
              <c16:uniqueId val="{00000000-4C16-4751-81D6-3680705788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1.17</c:v>
                </c:pt>
                <c:pt idx="2">
                  <c:v>0.93</c:v>
                </c:pt>
                <c:pt idx="3">
                  <c:v>1.04</c:v>
                </c:pt>
                <c:pt idx="4">
                  <c:v>1.26</c:v>
                </c:pt>
              </c:numCache>
            </c:numRef>
          </c:val>
          <c:smooth val="0"/>
          <c:extLst>
            <c:ext xmlns:c16="http://schemas.microsoft.com/office/drawing/2014/chart" uri="{C3380CC4-5D6E-409C-BE32-E72D297353CC}">
              <c16:uniqueId val="{00000001-4C16-4751-81D6-3680705788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9.42</c:v>
                </c:pt>
                <c:pt idx="1">
                  <c:v>0</c:v>
                </c:pt>
                <c:pt idx="2">
                  <c:v>0</c:v>
                </c:pt>
                <c:pt idx="3">
                  <c:v>0</c:v>
                </c:pt>
                <c:pt idx="4">
                  <c:v>0</c:v>
                </c:pt>
              </c:numCache>
            </c:numRef>
          </c:val>
          <c:extLst>
            <c:ext xmlns:c16="http://schemas.microsoft.com/office/drawing/2014/chart" uri="{C3380CC4-5D6E-409C-BE32-E72D297353CC}">
              <c16:uniqueId val="{00000000-C7CF-4DEB-A9A9-9D98E1B25E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9.5</c:v>
                </c:pt>
                <c:pt idx="1">
                  <c:v>7.27</c:v>
                </c:pt>
                <c:pt idx="2">
                  <c:v>9.1</c:v>
                </c:pt>
                <c:pt idx="3">
                  <c:v>10.71</c:v>
                </c:pt>
                <c:pt idx="4">
                  <c:v>11.46</c:v>
                </c:pt>
              </c:numCache>
            </c:numRef>
          </c:val>
          <c:smooth val="0"/>
          <c:extLst>
            <c:ext xmlns:c16="http://schemas.microsoft.com/office/drawing/2014/chart" uri="{C3380CC4-5D6E-409C-BE32-E72D297353CC}">
              <c16:uniqueId val="{00000001-C7CF-4DEB-A9A9-9D98E1B25E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58.41</c:v>
                </c:pt>
                <c:pt idx="1">
                  <c:v>72.12</c:v>
                </c:pt>
                <c:pt idx="2">
                  <c:v>81.11</c:v>
                </c:pt>
                <c:pt idx="3">
                  <c:v>77.459999999999994</c:v>
                </c:pt>
                <c:pt idx="4">
                  <c:v>79.75</c:v>
                </c:pt>
              </c:numCache>
            </c:numRef>
          </c:val>
          <c:extLst>
            <c:ext xmlns:c16="http://schemas.microsoft.com/office/drawing/2014/chart" uri="{C3380CC4-5D6E-409C-BE32-E72D297353CC}">
              <c16:uniqueId val="{00000000-470C-41A3-B858-0506EE1947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95.77</c:v>
                </c:pt>
                <c:pt idx="1">
                  <c:v>97.37</c:v>
                </c:pt>
                <c:pt idx="2">
                  <c:v>101.14</c:v>
                </c:pt>
                <c:pt idx="3">
                  <c:v>104.74</c:v>
                </c:pt>
                <c:pt idx="4">
                  <c:v>104.74</c:v>
                </c:pt>
              </c:numCache>
            </c:numRef>
          </c:val>
          <c:smooth val="0"/>
          <c:extLst>
            <c:ext xmlns:c16="http://schemas.microsoft.com/office/drawing/2014/chart" uri="{C3380CC4-5D6E-409C-BE32-E72D297353CC}">
              <c16:uniqueId val="{00000001-470C-41A3-B858-0506EE1947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627.21</c:v>
                </c:pt>
                <c:pt idx="1">
                  <c:v>609.16</c:v>
                </c:pt>
                <c:pt idx="2">
                  <c:v>611.36</c:v>
                </c:pt>
                <c:pt idx="3">
                  <c:v>568.29999999999995</c:v>
                </c:pt>
                <c:pt idx="4">
                  <c:v>516.79999999999995</c:v>
                </c:pt>
              </c:numCache>
            </c:numRef>
          </c:val>
          <c:extLst>
            <c:ext xmlns:c16="http://schemas.microsoft.com/office/drawing/2014/chart" uri="{C3380CC4-5D6E-409C-BE32-E72D297353CC}">
              <c16:uniqueId val="{00000000-C1C1-4878-938A-C5E768CDCD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290.94</c:v>
                </c:pt>
                <c:pt idx="1">
                  <c:v>287.39</c:v>
                </c:pt>
                <c:pt idx="2">
                  <c:v>255.67</c:v>
                </c:pt>
                <c:pt idx="3">
                  <c:v>242.44</c:v>
                </c:pt>
                <c:pt idx="4">
                  <c:v>228.09</c:v>
                </c:pt>
              </c:numCache>
            </c:numRef>
          </c:val>
          <c:smooth val="0"/>
          <c:extLst>
            <c:ext xmlns:c16="http://schemas.microsoft.com/office/drawing/2014/chart" uri="{C3380CC4-5D6E-409C-BE32-E72D297353CC}">
              <c16:uniqueId val="{00000001-C1C1-4878-938A-C5E768CDCD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88-4E99-A309-15A66D095B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88-4E99-A309-15A66D095B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49.97</c:v>
                </c:pt>
                <c:pt idx="1">
                  <c:v>49.92</c:v>
                </c:pt>
                <c:pt idx="2">
                  <c:v>37.99</c:v>
                </c:pt>
                <c:pt idx="3">
                  <c:v>39.15</c:v>
                </c:pt>
                <c:pt idx="4">
                  <c:v>45.59</c:v>
                </c:pt>
              </c:numCache>
            </c:numRef>
          </c:val>
          <c:extLst>
            <c:ext xmlns:c16="http://schemas.microsoft.com/office/drawing/2014/chart" uri="{C3380CC4-5D6E-409C-BE32-E72D297353CC}">
              <c16:uniqueId val="{00000000-A8A3-41A6-95D9-A4C2B50337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55.61</c:v>
                </c:pt>
                <c:pt idx="1">
                  <c:v>50.64</c:v>
                </c:pt>
                <c:pt idx="2">
                  <c:v>50.67</c:v>
                </c:pt>
                <c:pt idx="3">
                  <c:v>48.7</c:v>
                </c:pt>
                <c:pt idx="4">
                  <c:v>52.53</c:v>
                </c:pt>
              </c:numCache>
            </c:numRef>
          </c:val>
          <c:smooth val="0"/>
          <c:extLst>
            <c:ext xmlns:c16="http://schemas.microsoft.com/office/drawing/2014/chart" uri="{C3380CC4-5D6E-409C-BE32-E72D297353CC}">
              <c16:uniqueId val="{00000001-A8A3-41A6-95D9-A4C2B50337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非設置</v>
      </c>
      <c r="AE8" s="41"/>
      <c r="AF8" s="41"/>
      <c r="AG8" s="41"/>
      <c r="AH8" s="41"/>
      <c r="AI8" s="41"/>
      <c r="AJ8" s="41"/>
      <c r="AK8" s="3"/>
      <c r="AL8" s="42">
        <f>データ!S6</f>
        <v>5459867</v>
      </c>
      <c r="AM8" s="42"/>
      <c r="AN8" s="42"/>
      <c r="AO8" s="42"/>
      <c r="AP8" s="42"/>
      <c r="AQ8" s="42"/>
      <c r="AR8" s="42"/>
      <c r="AS8" s="42"/>
      <c r="AT8" s="35">
        <f>データ!T6</f>
        <v>8400.9500000000007</v>
      </c>
      <c r="AU8" s="35"/>
      <c r="AV8" s="35"/>
      <c r="AW8" s="35"/>
      <c r="AX8" s="35"/>
      <c r="AY8" s="35"/>
      <c r="AZ8" s="35"/>
      <c r="BA8" s="35"/>
      <c r="BB8" s="35">
        <f>データ!U6</f>
        <v>649.91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77.599999999999994</v>
      </c>
      <c r="J10" s="35"/>
      <c r="K10" s="35"/>
      <c r="L10" s="35"/>
      <c r="M10" s="35"/>
      <c r="N10" s="35"/>
      <c r="O10" s="35"/>
      <c r="P10" s="35">
        <f>データ!P6</f>
        <v>43.04</v>
      </c>
      <c r="Q10" s="35"/>
      <c r="R10" s="35"/>
      <c r="S10" s="35"/>
      <c r="T10" s="35"/>
      <c r="U10" s="35"/>
      <c r="V10" s="35"/>
      <c r="W10" s="35">
        <f>データ!Q6</f>
        <v>102.29</v>
      </c>
      <c r="X10" s="35"/>
      <c r="Y10" s="35"/>
      <c r="Z10" s="35"/>
      <c r="AA10" s="35"/>
      <c r="AB10" s="35"/>
      <c r="AC10" s="35"/>
      <c r="AD10" s="42">
        <f>データ!R6</f>
        <v>0</v>
      </c>
      <c r="AE10" s="42"/>
      <c r="AF10" s="42"/>
      <c r="AG10" s="42"/>
      <c r="AH10" s="42"/>
      <c r="AI10" s="42"/>
      <c r="AJ10" s="42"/>
      <c r="AK10" s="2"/>
      <c r="AL10" s="42">
        <f>データ!V6</f>
        <v>1933600</v>
      </c>
      <c r="AM10" s="42"/>
      <c r="AN10" s="42"/>
      <c r="AO10" s="42"/>
      <c r="AP10" s="42"/>
      <c r="AQ10" s="42"/>
      <c r="AR10" s="42"/>
      <c r="AS10" s="42"/>
      <c r="AT10" s="35">
        <f>データ!W6</f>
        <v>366.98</v>
      </c>
      <c r="AU10" s="35"/>
      <c r="AV10" s="35"/>
      <c r="AW10" s="35"/>
      <c r="AX10" s="35"/>
      <c r="AY10" s="35"/>
      <c r="AZ10" s="35"/>
      <c r="BA10" s="35"/>
      <c r="BB10" s="35">
        <f>データ!X6</f>
        <v>5268.95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bJcb9Sc8bLxceHh/aBP/Q9HLEy2EKBkRDW/Gjq3rTVXqKcey5ColE97aRKqcKzLLWJRtccKuZm4pXvMWz3UGoA==" saltValue="6fySuf1MmTh0yyldaF4EF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280003</v>
      </c>
      <c r="D6" s="19">
        <f t="shared" si="3"/>
        <v>46</v>
      </c>
      <c r="E6" s="19">
        <f t="shared" si="3"/>
        <v>17</v>
      </c>
      <c r="F6" s="19">
        <f t="shared" si="3"/>
        <v>3</v>
      </c>
      <c r="G6" s="19">
        <f t="shared" si="3"/>
        <v>0</v>
      </c>
      <c r="H6" s="19" t="str">
        <f t="shared" si="3"/>
        <v>兵庫県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77.599999999999994</v>
      </c>
      <c r="P6" s="20">
        <f t="shared" si="3"/>
        <v>43.04</v>
      </c>
      <c r="Q6" s="20">
        <f t="shared" si="3"/>
        <v>102.29</v>
      </c>
      <c r="R6" s="20">
        <f t="shared" si="3"/>
        <v>0</v>
      </c>
      <c r="S6" s="20">
        <f t="shared" si="3"/>
        <v>5459867</v>
      </c>
      <c r="T6" s="20">
        <f t="shared" si="3"/>
        <v>8400.9500000000007</v>
      </c>
      <c r="U6" s="20">
        <f t="shared" si="3"/>
        <v>649.91</v>
      </c>
      <c r="V6" s="20">
        <f t="shared" si="3"/>
        <v>1933600</v>
      </c>
      <c r="W6" s="20">
        <f t="shared" si="3"/>
        <v>366.98</v>
      </c>
      <c r="X6" s="20">
        <f t="shared" si="3"/>
        <v>5268.95</v>
      </c>
      <c r="Y6" s="21">
        <f>IF(Y7="",NA(),Y7)</f>
        <v>101.67</v>
      </c>
      <c r="Z6" s="21">
        <f t="shared" ref="Z6:AH6" si="4">IF(Z7="",NA(),Z7)</f>
        <v>100.72</v>
      </c>
      <c r="AA6" s="21">
        <f t="shared" si="4"/>
        <v>99.99</v>
      </c>
      <c r="AB6" s="21">
        <f t="shared" si="4"/>
        <v>99.41</v>
      </c>
      <c r="AC6" s="21">
        <f t="shared" si="4"/>
        <v>99.67</v>
      </c>
      <c r="AD6" s="21">
        <f t="shared" si="4"/>
        <v>98.64</v>
      </c>
      <c r="AE6" s="21">
        <f t="shared" si="4"/>
        <v>100.49</v>
      </c>
      <c r="AF6" s="21">
        <f t="shared" si="4"/>
        <v>101.63</v>
      </c>
      <c r="AG6" s="21">
        <f t="shared" si="4"/>
        <v>100.14</v>
      </c>
      <c r="AH6" s="21">
        <f t="shared" si="4"/>
        <v>99.22</v>
      </c>
      <c r="AI6" s="20" t="str">
        <f>IF(AI7="","",IF(AI7="-","【-】","【"&amp;SUBSTITUTE(TEXT(AI7,"#,##0.00"),"-","△")&amp;"】"))</f>
        <v>【99.26】</v>
      </c>
      <c r="AJ6" s="21">
        <f>IF(AJ7="",NA(),AJ7)</f>
        <v>9.42</v>
      </c>
      <c r="AK6" s="20">
        <f t="shared" ref="AK6:AS6" si="5">IF(AK7="",NA(),AK7)</f>
        <v>0</v>
      </c>
      <c r="AL6" s="20">
        <f t="shared" si="5"/>
        <v>0</v>
      </c>
      <c r="AM6" s="20">
        <f t="shared" si="5"/>
        <v>0</v>
      </c>
      <c r="AN6" s="20">
        <f t="shared" si="5"/>
        <v>0</v>
      </c>
      <c r="AO6" s="21">
        <f t="shared" si="5"/>
        <v>9.5</v>
      </c>
      <c r="AP6" s="21">
        <f t="shared" si="5"/>
        <v>7.27</v>
      </c>
      <c r="AQ6" s="21">
        <f t="shared" si="5"/>
        <v>9.1</v>
      </c>
      <c r="AR6" s="21">
        <f t="shared" si="5"/>
        <v>10.71</v>
      </c>
      <c r="AS6" s="21">
        <f t="shared" si="5"/>
        <v>11.46</v>
      </c>
      <c r="AT6" s="20" t="str">
        <f>IF(AT7="","",IF(AT7="-","【-】","【"&amp;SUBSTITUTE(TEXT(AT7,"#,##0.00"),"-","△")&amp;"】"))</f>
        <v>【11.39】</v>
      </c>
      <c r="AU6" s="21">
        <f>IF(AU7="",NA(),AU7)</f>
        <v>58.41</v>
      </c>
      <c r="AV6" s="21">
        <f t="shared" ref="AV6:BD6" si="6">IF(AV7="",NA(),AV7)</f>
        <v>72.12</v>
      </c>
      <c r="AW6" s="21">
        <f t="shared" si="6"/>
        <v>81.11</v>
      </c>
      <c r="AX6" s="21">
        <f t="shared" si="6"/>
        <v>77.459999999999994</v>
      </c>
      <c r="AY6" s="21">
        <f t="shared" si="6"/>
        <v>79.75</v>
      </c>
      <c r="AZ6" s="21">
        <f t="shared" si="6"/>
        <v>95.77</v>
      </c>
      <c r="BA6" s="21">
        <f t="shared" si="6"/>
        <v>97.37</v>
      </c>
      <c r="BB6" s="21">
        <f t="shared" si="6"/>
        <v>101.14</v>
      </c>
      <c r="BC6" s="21">
        <f t="shared" si="6"/>
        <v>104.74</v>
      </c>
      <c r="BD6" s="21">
        <f t="shared" si="6"/>
        <v>104.74</v>
      </c>
      <c r="BE6" s="20" t="str">
        <f>IF(BE7="","",IF(BE7="-","【-】","【"&amp;SUBSTITUTE(TEXT(BE7,"#,##0.00"),"-","△")&amp;"】"))</f>
        <v>【104.37】</v>
      </c>
      <c r="BF6" s="21">
        <f>IF(BF7="",NA(),BF7)</f>
        <v>627.21</v>
      </c>
      <c r="BG6" s="21">
        <f t="shared" ref="BG6:BO6" si="7">IF(BG7="",NA(),BG7)</f>
        <v>609.16</v>
      </c>
      <c r="BH6" s="21">
        <f t="shared" si="7"/>
        <v>611.36</v>
      </c>
      <c r="BI6" s="21">
        <f t="shared" si="7"/>
        <v>568.29999999999995</v>
      </c>
      <c r="BJ6" s="21">
        <f t="shared" si="7"/>
        <v>516.79999999999995</v>
      </c>
      <c r="BK6" s="21">
        <f t="shared" si="7"/>
        <v>290.94</v>
      </c>
      <c r="BL6" s="21">
        <f t="shared" si="7"/>
        <v>287.39</v>
      </c>
      <c r="BM6" s="21">
        <f t="shared" si="7"/>
        <v>255.67</v>
      </c>
      <c r="BN6" s="21">
        <f t="shared" si="7"/>
        <v>242.44</v>
      </c>
      <c r="BO6" s="21">
        <f t="shared" si="7"/>
        <v>228.09</v>
      </c>
      <c r="BP6" s="20" t="str">
        <f>IF(BP7="","",IF(BP7="-","【-】","【"&amp;SUBSTITUTE(TEXT(BP7,"#,##0.00"),"-","△")&amp;"】"))</f>
        <v>【230.79】</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49.97</v>
      </c>
      <c r="CC6" s="21">
        <f t="shared" ref="CC6:CK6" si="9">IF(CC7="",NA(),CC7)</f>
        <v>49.92</v>
      </c>
      <c r="CD6" s="21">
        <f t="shared" si="9"/>
        <v>37.99</v>
      </c>
      <c r="CE6" s="21">
        <f t="shared" si="9"/>
        <v>39.15</v>
      </c>
      <c r="CF6" s="21">
        <f t="shared" si="9"/>
        <v>45.59</v>
      </c>
      <c r="CG6" s="21">
        <f t="shared" si="9"/>
        <v>55.61</v>
      </c>
      <c r="CH6" s="21">
        <f t="shared" si="9"/>
        <v>50.64</v>
      </c>
      <c r="CI6" s="21">
        <f t="shared" si="9"/>
        <v>50.67</v>
      </c>
      <c r="CJ6" s="21">
        <f t="shared" si="9"/>
        <v>48.7</v>
      </c>
      <c r="CK6" s="21">
        <f t="shared" si="9"/>
        <v>52.53</v>
      </c>
      <c r="CL6" s="20" t="str">
        <f>IF(CL7="","",IF(CL7="-","【-】","【"&amp;SUBSTITUTE(TEXT(CL7,"#,##0.00"),"-","△")&amp;"】"))</f>
        <v>【52.71】</v>
      </c>
      <c r="CM6" s="21">
        <f>IF(CM7="",NA(),CM7)</f>
        <v>53.53</v>
      </c>
      <c r="CN6" s="21">
        <f t="shared" ref="CN6:CV6" si="10">IF(CN7="",NA(),CN7)</f>
        <v>66.959999999999994</v>
      </c>
      <c r="CO6" s="21">
        <f t="shared" si="10"/>
        <v>67.400000000000006</v>
      </c>
      <c r="CP6" s="21">
        <f t="shared" si="10"/>
        <v>65.56</v>
      </c>
      <c r="CQ6" s="21">
        <f t="shared" si="10"/>
        <v>64.58</v>
      </c>
      <c r="CR6" s="21">
        <f t="shared" si="10"/>
        <v>66.11</v>
      </c>
      <c r="CS6" s="21">
        <f t="shared" si="10"/>
        <v>67.209999999999994</v>
      </c>
      <c r="CT6" s="21">
        <f t="shared" si="10"/>
        <v>68.2</v>
      </c>
      <c r="CU6" s="21">
        <f t="shared" si="10"/>
        <v>68.05</v>
      </c>
      <c r="CV6" s="21">
        <f t="shared" si="10"/>
        <v>67.099999999999994</v>
      </c>
      <c r="CW6" s="20" t="str">
        <f>IF(CW7="","",IF(CW7="-","【-】","【"&amp;SUBSTITUTE(TEXT(CW7,"#,##0.00"),"-","△")&amp;"】"))</f>
        <v>【67.08】</v>
      </c>
      <c r="CX6" s="21">
        <f>IF(CX7="",NA(),CX7)</f>
        <v>97.39</v>
      </c>
      <c r="CY6" s="21">
        <f t="shared" ref="CY6:DG6" si="11">IF(CY7="",NA(),CY7)</f>
        <v>97.56</v>
      </c>
      <c r="CZ6" s="21">
        <f t="shared" si="11"/>
        <v>98.11</v>
      </c>
      <c r="DA6" s="21">
        <f t="shared" si="11"/>
        <v>97.92</v>
      </c>
      <c r="DB6" s="21">
        <f t="shared" si="11"/>
        <v>98.01</v>
      </c>
      <c r="DC6" s="21">
        <f t="shared" si="11"/>
        <v>92.98</v>
      </c>
      <c r="DD6" s="21">
        <f t="shared" si="11"/>
        <v>93.21</v>
      </c>
      <c r="DE6" s="21">
        <f t="shared" si="11"/>
        <v>94.01</v>
      </c>
      <c r="DF6" s="21">
        <f t="shared" si="11"/>
        <v>94.14</v>
      </c>
      <c r="DG6" s="21">
        <f t="shared" si="11"/>
        <v>94.02</v>
      </c>
      <c r="DH6" s="20" t="str">
        <f>IF(DH7="","",IF(DH7="-","【-】","【"&amp;SUBSTITUTE(TEXT(DH7,"#,##0.00"),"-","△")&amp;"】"))</f>
        <v>【93.95】</v>
      </c>
      <c r="DI6" s="21">
        <f>IF(DI7="",NA(),DI7)</f>
        <v>5.83</v>
      </c>
      <c r="DJ6" s="21">
        <f t="shared" ref="DJ6:DR6" si="12">IF(DJ7="",NA(),DJ7)</f>
        <v>11.27</v>
      </c>
      <c r="DK6" s="21">
        <f t="shared" si="12"/>
        <v>16.04</v>
      </c>
      <c r="DL6" s="21">
        <f t="shared" si="12"/>
        <v>19.829999999999998</v>
      </c>
      <c r="DM6" s="21">
        <f t="shared" si="12"/>
        <v>23.92</v>
      </c>
      <c r="DN6" s="21">
        <f t="shared" si="12"/>
        <v>48.81</v>
      </c>
      <c r="DO6" s="21">
        <f t="shared" si="12"/>
        <v>39.35</v>
      </c>
      <c r="DP6" s="21">
        <f t="shared" si="12"/>
        <v>31.96</v>
      </c>
      <c r="DQ6" s="21">
        <f t="shared" si="12"/>
        <v>34.17</v>
      </c>
      <c r="DR6" s="21">
        <f t="shared" si="12"/>
        <v>36.770000000000003</v>
      </c>
      <c r="DS6" s="20" t="str">
        <f>IF(DS7="","",IF(DS7="-","【-】","【"&amp;SUBSTITUTE(TEXT(DS7,"#,##0.00"),"-","△")&amp;"】"))</f>
        <v>【36.56】</v>
      </c>
      <c r="DT6" s="20">
        <f>IF(DT7="",NA(),DT7)</f>
        <v>0</v>
      </c>
      <c r="DU6" s="20">
        <f t="shared" ref="DU6:EC6" si="13">IF(DU7="",NA(),DU7)</f>
        <v>0</v>
      </c>
      <c r="DV6" s="20">
        <f t="shared" si="13"/>
        <v>0</v>
      </c>
      <c r="DW6" s="21">
        <f t="shared" si="13"/>
        <v>3.4</v>
      </c>
      <c r="DX6" s="21">
        <f t="shared" si="13"/>
        <v>3.98</v>
      </c>
      <c r="DY6" s="20">
        <f t="shared" si="13"/>
        <v>0</v>
      </c>
      <c r="DZ6" s="21">
        <f t="shared" si="13"/>
        <v>1.17</v>
      </c>
      <c r="EA6" s="21">
        <f t="shared" si="13"/>
        <v>0.93</v>
      </c>
      <c r="EB6" s="21">
        <f t="shared" si="13"/>
        <v>1.04</v>
      </c>
      <c r="EC6" s="21">
        <f t="shared" si="13"/>
        <v>1.26</v>
      </c>
      <c r="ED6" s="20" t="str">
        <f>IF(ED7="","",IF(ED7="-","【-】","【"&amp;SUBSTITUTE(TEXT(ED7,"#,##0.00"),"-","△")&amp;"】"))</f>
        <v>【1.25】</v>
      </c>
      <c r="EE6" s="21">
        <f>IF(EE7="",NA(),EE7)</f>
        <v>0.08</v>
      </c>
      <c r="EF6" s="21">
        <f t="shared" ref="EF6:EN6" si="14">IF(EF7="",NA(),EF7)</f>
        <v>0.14000000000000001</v>
      </c>
      <c r="EG6" s="21">
        <f t="shared" si="14"/>
        <v>0.14000000000000001</v>
      </c>
      <c r="EH6" s="21">
        <f t="shared" si="14"/>
        <v>0.13</v>
      </c>
      <c r="EI6" s="21">
        <f t="shared" si="14"/>
        <v>0.06</v>
      </c>
      <c r="EJ6" s="21">
        <f t="shared" si="14"/>
        <v>0.05</v>
      </c>
      <c r="EK6" s="21">
        <f t="shared" si="14"/>
        <v>7.0000000000000007E-2</v>
      </c>
      <c r="EL6" s="21">
        <f t="shared" si="14"/>
        <v>1.87</v>
      </c>
      <c r="EM6" s="21">
        <f t="shared" si="14"/>
        <v>0.1</v>
      </c>
      <c r="EN6" s="21">
        <f t="shared" si="14"/>
        <v>0.09</v>
      </c>
      <c r="EO6" s="20" t="str">
        <f>IF(EO7="","",IF(EO7="-","【-】","【"&amp;SUBSTITUTE(TEXT(EO7,"#,##0.00"),"-","△")&amp;"】"))</f>
        <v>【0.09】</v>
      </c>
    </row>
    <row r="7" spans="1:148" s="22" customFormat="1" x14ac:dyDescent="0.15">
      <c r="A7" s="14"/>
      <c r="B7" s="23">
        <v>2022</v>
      </c>
      <c r="C7" s="23">
        <v>280003</v>
      </c>
      <c r="D7" s="23">
        <v>46</v>
      </c>
      <c r="E7" s="23">
        <v>17</v>
      </c>
      <c r="F7" s="23">
        <v>3</v>
      </c>
      <c r="G7" s="23">
        <v>0</v>
      </c>
      <c r="H7" s="23" t="s">
        <v>96</v>
      </c>
      <c r="I7" s="23" t="s">
        <v>97</v>
      </c>
      <c r="J7" s="23" t="s">
        <v>98</v>
      </c>
      <c r="K7" s="23" t="s">
        <v>99</v>
      </c>
      <c r="L7" s="23" t="s">
        <v>100</v>
      </c>
      <c r="M7" s="23" t="s">
        <v>101</v>
      </c>
      <c r="N7" s="24" t="s">
        <v>102</v>
      </c>
      <c r="O7" s="24">
        <v>77.599999999999994</v>
      </c>
      <c r="P7" s="24">
        <v>43.04</v>
      </c>
      <c r="Q7" s="24">
        <v>102.29</v>
      </c>
      <c r="R7" s="24">
        <v>0</v>
      </c>
      <c r="S7" s="24">
        <v>5459867</v>
      </c>
      <c r="T7" s="24">
        <v>8400.9500000000007</v>
      </c>
      <c r="U7" s="24">
        <v>649.91</v>
      </c>
      <c r="V7" s="24">
        <v>1933600</v>
      </c>
      <c r="W7" s="24">
        <v>366.98</v>
      </c>
      <c r="X7" s="24">
        <v>5268.95</v>
      </c>
      <c r="Y7" s="24">
        <v>101.67</v>
      </c>
      <c r="Z7" s="24">
        <v>100.72</v>
      </c>
      <c r="AA7" s="24">
        <v>99.99</v>
      </c>
      <c r="AB7" s="24">
        <v>99.41</v>
      </c>
      <c r="AC7" s="24">
        <v>99.67</v>
      </c>
      <c r="AD7" s="24">
        <v>98.64</v>
      </c>
      <c r="AE7" s="24">
        <v>100.49</v>
      </c>
      <c r="AF7" s="24">
        <v>101.63</v>
      </c>
      <c r="AG7" s="24">
        <v>100.14</v>
      </c>
      <c r="AH7" s="24">
        <v>99.22</v>
      </c>
      <c r="AI7" s="24">
        <v>99.26</v>
      </c>
      <c r="AJ7" s="24">
        <v>9.42</v>
      </c>
      <c r="AK7" s="24">
        <v>0</v>
      </c>
      <c r="AL7" s="24">
        <v>0</v>
      </c>
      <c r="AM7" s="24">
        <v>0</v>
      </c>
      <c r="AN7" s="24">
        <v>0</v>
      </c>
      <c r="AO7" s="24">
        <v>9.5</v>
      </c>
      <c r="AP7" s="24">
        <v>7.27</v>
      </c>
      <c r="AQ7" s="24">
        <v>9.1</v>
      </c>
      <c r="AR7" s="24">
        <v>10.71</v>
      </c>
      <c r="AS7" s="24">
        <v>11.46</v>
      </c>
      <c r="AT7" s="24">
        <v>11.39</v>
      </c>
      <c r="AU7" s="24">
        <v>58.41</v>
      </c>
      <c r="AV7" s="24">
        <v>72.12</v>
      </c>
      <c r="AW7" s="24">
        <v>81.11</v>
      </c>
      <c r="AX7" s="24">
        <v>77.459999999999994</v>
      </c>
      <c r="AY7" s="24">
        <v>79.75</v>
      </c>
      <c r="AZ7" s="24">
        <v>95.77</v>
      </c>
      <c r="BA7" s="24">
        <v>97.37</v>
      </c>
      <c r="BB7" s="24">
        <v>101.14</v>
      </c>
      <c r="BC7" s="24">
        <v>104.74</v>
      </c>
      <c r="BD7" s="24">
        <v>104.74</v>
      </c>
      <c r="BE7" s="24">
        <v>104.37</v>
      </c>
      <c r="BF7" s="24">
        <v>627.21</v>
      </c>
      <c r="BG7" s="24">
        <v>609.16</v>
      </c>
      <c r="BH7" s="24">
        <v>611.36</v>
      </c>
      <c r="BI7" s="24">
        <v>568.29999999999995</v>
      </c>
      <c r="BJ7" s="24">
        <v>516.79999999999995</v>
      </c>
      <c r="BK7" s="24">
        <v>290.94</v>
      </c>
      <c r="BL7" s="24">
        <v>287.39</v>
      </c>
      <c r="BM7" s="24">
        <v>255.67</v>
      </c>
      <c r="BN7" s="24">
        <v>242.44</v>
      </c>
      <c r="BO7" s="24">
        <v>228.09</v>
      </c>
      <c r="BP7" s="24">
        <v>230.79</v>
      </c>
      <c r="BQ7" s="24">
        <v>0</v>
      </c>
      <c r="BR7" s="24">
        <v>0</v>
      </c>
      <c r="BS7" s="24">
        <v>0</v>
      </c>
      <c r="BT7" s="24">
        <v>0</v>
      </c>
      <c r="BU7" s="24">
        <v>0</v>
      </c>
      <c r="BV7" s="24">
        <v>0</v>
      </c>
      <c r="BW7" s="24">
        <v>0</v>
      </c>
      <c r="BX7" s="24">
        <v>0</v>
      </c>
      <c r="BY7" s="24">
        <v>0</v>
      </c>
      <c r="BZ7" s="24">
        <v>0</v>
      </c>
      <c r="CA7" s="24">
        <v>0</v>
      </c>
      <c r="CB7" s="24">
        <v>49.97</v>
      </c>
      <c r="CC7" s="24">
        <v>49.92</v>
      </c>
      <c r="CD7" s="24">
        <v>37.99</v>
      </c>
      <c r="CE7" s="24">
        <v>39.15</v>
      </c>
      <c r="CF7" s="24">
        <v>45.59</v>
      </c>
      <c r="CG7" s="24">
        <v>55.61</v>
      </c>
      <c r="CH7" s="24">
        <v>50.64</v>
      </c>
      <c r="CI7" s="24">
        <v>50.67</v>
      </c>
      <c r="CJ7" s="24">
        <v>48.7</v>
      </c>
      <c r="CK7" s="24">
        <v>52.53</v>
      </c>
      <c r="CL7" s="24">
        <v>52.71</v>
      </c>
      <c r="CM7" s="24">
        <v>53.53</v>
      </c>
      <c r="CN7" s="24">
        <v>66.959999999999994</v>
      </c>
      <c r="CO7" s="24">
        <v>67.400000000000006</v>
      </c>
      <c r="CP7" s="24">
        <v>65.56</v>
      </c>
      <c r="CQ7" s="24">
        <v>64.58</v>
      </c>
      <c r="CR7" s="24">
        <v>66.11</v>
      </c>
      <c r="CS7" s="24">
        <v>67.209999999999994</v>
      </c>
      <c r="CT7" s="24">
        <v>68.2</v>
      </c>
      <c r="CU7" s="24">
        <v>68.05</v>
      </c>
      <c r="CV7" s="24">
        <v>67.099999999999994</v>
      </c>
      <c r="CW7" s="24">
        <v>67.08</v>
      </c>
      <c r="CX7" s="24">
        <v>97.39</v>
      </c>
      <c r="CY7" s="24">
        <v>97.56</v>
      </c>
      <c r="CZ7" s="24">
        <v>98.11</v>
      </c>
      <c r="DA7" s="24">
        <v>97.92</v>
      </c>
      <c r="DB7" s="24">
        <v>98.01</v>
      </c>
      <c r="DC7" s="24">
        <v>92.98</v>
      </c>
      <c r="DD7" s="24">
        <v>93.21</v>
      </c>
      <c r="DE7" s="24">
        <v>94.01</v>
      </c>
      <c r="DF7" s="24">
        <v>94.14</v>
      </c>
      <c r="DG7" s="24">
        <v>94.02</v>
      </c>
      <c r="DH7" s="24">
        <v>93.95</v>
      </c>
      <c r="DI7" s="24">
        <v>5.83</v>
      </c>
      <c r="DJ7" s="24">
        <v>11.27</v>
      </c>
      <c r="DK7" s="24">
        <v>16.04</v>
      </c>
      <c r="DL7" s="24">
        <v>19.829999999999998</v>
      </c>
      <c r="DM7" s="24">
        <v>23.92</v>
      </c>
      <c r="DN7" s="24">
        <v>48.81</v>
      </c>
      <c r="DO7" s="24">
        <v>39.35</v>
      </c>
      <c r="DP7" s="24">
        <v>31.96</v>
      </c>
      <c r="DQ7" s="24">
        <v>34.17</v>
      </c>
      <c r="DR7" s="24">
        <v>36.770000000000003</v>
      </c>
      <c r="DS7" s="24">
        <v>36.56</v>
      </c>
      <c r="DT7" s="24">
        <v>0</v>
      </c>
      <c r="DU7" s="24">
        <v>0</v>
      </c>
      <c r="DV7" s="24">
        <v>0</v>
      </c>
      <c r="DW7" s="24">
        <v>3.4</v>
      </c>
      <c r="DX7" s="24">
        <v>3.98</v>
      </c>
      <c r="DY7" s="24">
        <v>0</v>
      </c>
      <c r="DZ7" s="24">
        <v>1.17</v>
      </c>
      <c r="EA7" s="24">
        <v>0.93</v>
      </c>
      <c r="EB7" s="24">
        <v>1.04</v>
      </c>
      <c r="EC7" s="24">
        <v>1.26</v>
      </c>
      <c r="ED7" s="24">
        <v>1.25</v>
      </c>
      <c r="EE7" s="24">
        <v>0.08</v>
      </c>
      <c r="EF7" s="24">
        <v>0.14000000000000001</v>
      </c>
      <c r="EG7" s="24">
        <v>0.14000000000000001</v>
      </c>
      <c r="EH7" s="24">
        <v>0.13</v>
      </c>
      <c r="EI7" s="24">
        <v>0.06</v>
      </c>
      <c r="EJ7" s="24">
        <v>0.05</v>
      </c>
      <c r="EK7" s="24">
        <v>7.0000000000000007E-2</v>
      </c>
      <c r="EL7" s="24">
        <v>1.87</v>
      </c>
      <c r="EM7" s="24">
        <v>0.1</v>
      </c>
      <c r="EN7" s="24">
        <v>0.09</v>
      </c>
      <c r="EO7" s="24">
        <v>0.09</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2024-01-23T02:31:04Z</cp:lastPrinted>
  <dcterms:created xsi:type="dcterms:W3CDTF">2023-12-12T00:53:06Z</dcterms:created>
  <dcterms:modified xsi:type="dcterms:W3CDTF">2024-01-29T00:49:38Z</dcterms:modified>
  <cp:category/>
</cp:coreProperties>
</file>