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営計画\０５年度　経営計画\00照会等\20240118公営企業に係る経営比較分析表（令和4年度決算）の分析等について（依頼）\"/>
    </mc:Choice>
  </mc:AlternateContent>
  <workbookProtection workbookAlgorithmName="SHA-512" workbookHashValue="Xq34y1RMH3YYoZz+FwHGafFMyIENHdPemOJ5o5QUnw0neBK1XbzObGmlANs1/SsoZtXEEpnTVn8aujIe0eM1mg==" workbookSaltValue="KXslAD1uahrsP33t7duO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P32" i="4"/>
  <c r="DG78" i="4"/>
  <c r="DD54" i="4"/>
  <c r="DD32" i="4"/>
  <c r="P78" i="4"/>
  <c r="P54"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<sst xmlns="http://schemas.openxmlformats.org/spreadsheetml/2006/main" count="366" uniqueCount="183">
  <si>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</si>
  <si>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</si>
  <si>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</si>
  <si>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</si>
  <si>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</si>
  <si>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</si>
  <si>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</si>
  <si>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</si>
  <si>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</si>
  <si>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</si>
  <si>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</si>
  <si>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</si>
  <si>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</si>
  <si>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</si>
  <si>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</si>
  <si>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</si>
  <si>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</si>
  <si>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</si>
  <si>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</si>
  <si>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</si>
  <si>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</si>
  <si>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</si>
  <si>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</si>
  <si>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</si>
  <si>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</si>
  <si>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</si>
  <si>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</si>
  <si>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</si>
  <si>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</si>
  <si>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</si>
  <si>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</si>
  <si>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</si>
  <si>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</si>
  <si>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</si>
  <si>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</si>
  <si>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</si>
  <si>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</si>
  <si>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</si>
  <si>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</si>
  <si>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</si>
  <si>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</si>
  <si>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</si>
  <si>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</si>
  <si>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</si>
  <si>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</si>
  <si>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</si>
  <si>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</si>
  <si>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</si>
  <si>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</si>
  <si>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</si>
  <si>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</si>
  <si>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</si>
  <si>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</si>
  <si>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</si>
  <si>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</si>
  <si>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</si>
  <si>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</si>
  <si>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</si>
  <si>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</si>
  <si>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</si>
  <si>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</si>
  <si>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</si>
  <si>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</si>
  <si>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</si>
  <si>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</si>
  <si>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</si>
  <si>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</si>
  <si>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</si>
  <si>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</si>
  <si>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</si>
  <si>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</si>
  <si>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</si>
  <si>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</si>
  <si>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</si>
  <si>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</si>
  <si>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</si>
  <si>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</si>
  <si>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</si>
  <si>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</si>
  <si>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</si>
  <si>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</si>
  <si>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</si>
  <si>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</si>
  <si>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</si>
  <si>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</si>
  <si>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</si>
  <si>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</si>
  <si>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</si>
  <si>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</si>
  <si>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</si>
  <si>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</si>
  <si>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</si>
  <si>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</si>
  <si>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</si>
  <si>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</si>
  <si>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</si>
  <si>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</si>
  <si>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</si>
  <si>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</si>
  <si>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</si>
  <si>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</si>
  <si>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</si>
  <si>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</si>
  <si>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</si>
  <si>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</si>
  <si>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</si>
  <si>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</si>
  <si>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</si>
  <si>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</si>
  <si>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</si>
  <si>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</si>
  <si>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</si>
  <si>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</si>
  <si>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</si>
  <si>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</si>
  <si>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</si>
  <si>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</si>
  <si>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</si>
  <si>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</si>
  <si>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</si>
  <si>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</si>
  <si>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</si>
  <si>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</si>
  <si>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</si>
  <si>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</si>
  <si>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</si>
  <si>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</si>
  <si>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</si>
  <si>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</si>
  <si>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</si>
  <si>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</si>
  <si>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</si>
  <si>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</si>
  <si>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</si>
  <si>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</si>
  <si>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</si>
  <si>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</si>
  <si>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</si>
  <si>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</si>
  <si>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</si>
  <si>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</si>
  <si>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</si>
  <si>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</si>
  <si>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</si>
  <si>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</si>
  <si>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</si>
  <si>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</si>
  <si>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</si>
  <si>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</si>
  <si>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</si>
  <si>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</si>
  <si>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</si>
  <si>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</si>
  <si>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</si>
  <si>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</si>
  <si>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</si>
  <si>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</si>
  <si>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</si>
  <si>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</si>
  <si>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</si>
  <si>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</si>
  <si>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</si>
  <si>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丹波医療センター</t>
  </si>
  <si>
    <t>条例全部</t>
  </si>
  <si>
    <t>病院事業</t>
  </si>
  <si>
    <t>一般病院</t>
  </si>
  <si>
    <t>300床以上～400床未満</t>
  </si>
  <si>
    <t>自治体職員</t>
  </si>
  <si>
    <t>直営</t>
  </si>
  <si>
    <t>対象</t>
  </si>
  <si>
    <t>ド 透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</si>
  <si>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</si>
  <si>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</si>
  <si>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</si>
  <si>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</si>
  <si>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</si>
  <si>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</si>
  <si>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</si>
  <si>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</si>
  <si>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波圏域の中核病院として、小児医療、周産期医療の拠点病院としての役割を担うとともに、救急診療や急性期医療、消化器、循環器をはじめとする専門医療のみならず、地域包括ケア、回復期リハビリテーションなど地域密着型の医療も提供している。
　また、圏域の救急医療の中核病院として、2次を中心に、3次的機能病院としての役割も果たしている。</t>
    <rPh sb="48" eb="51">
      <t>キュウセイキ</t>
    </rPh>
    <rPh sb="51" eb="53">
      <t>イリョウ</t>
    </rPh>
    <rPh sb="78" eb="80">
      <t>チイキ</t>
    </rPh>
    <rPh sb="80" eb="82">
      <t>ホウカツ</t>
    </rPh>
    <rPh sb="85" eb="88">
      <t>カイフクキ</t>
    </rPh>
    <rPh sb="99" eb="101">
      <t>チイキ</t>
    </rPh>
    <rPh sb="101" eb="104">
      <t>ミッチャクガタ</t>
    </rPh>
    <rPh sb="105" eb="107">
      <t>イリョウ</t>
    </rPh>
    <rPh sb="108" eb="110">
      <t>テイキョウ</t>
    </rPh>
    <phoneticPr fontId="5"/>
  </si>
  <si>
    <t>　新型コロナウイルス感染症に伴う入院病床の確保、受診控え等の影響による減収はあったものの、新型コロナウイルス感染症患者の受入に努めるとともに、新たに稼働した回復期リハビリテーション病棟の患者確保や、救急患者の受入促進に努めたことによる患者数の増加、新型コロナウイルス感染症対策関連補助金の収入などにより、経常収支比率は前年度より改善した。</t>
    <rPh sb="71" eb="72">
      <t>アラ</t>
    </rPh>
    <rPh sb="74" eb="76">
      <t>カドウ</t>
    </rPh>
    <rPh sb="78" eb="81">
      <t>カイフクキ</t>
    </rPh>
    <rPh sb="90" eb="92">
      <t>ビョウトウ</t>
    </rPh>
    <rPh sb="93" eb="95">
      <t>カンジャ</t>
    </rPh>
    <rPh sb="95" eb="97">
      <t>カクホ</t>
    </rPh>
    <rPh sb="109" eb="110">
      <t>ツト</t>
    </rPh>
    <phoneticPr fontId="5"/>
  </si>
  <si>
    <t>　令和元年7月1日開院のため、有形固定資産減価償却率は全国平均を下回っている。
　開院に合わせて多くの医療機器を更新したため、器械備品減価償却率は全国平均を下回っているが、旧病院から移設して使用している機器の中には耐用年数を経過しているものもあり、計画的な更新が必要である。</t>
    <rPh sb="104" eb="105">
      <t>ナカ</t>
    </rPh>
    <phoneticPr fontId="5"/>
  </si>
  <si>
    <t>　令和4年度も新型コロナウイルス感染症の影響があったが、救急患者の受入促進や、新たに稼働した回復期リハビリテーション病棟の患者確保などに取り組んだことにより、経常損益は前年度よりも改善し初めて黒字経営となった。
　引き続き、回復期リハビリテーション病棟の安定稼働や、救急患者の受入促進、地域医療連携の推進などに取り組み収益を確保するとともに、費用の抑制に努め、経営の安定化に努める。</t>
    <rPh sb="39" eb="40">
      <t>アラ</t>
    </rPh>
    <rPh sb="42" eb="44">
      <t>カドウ</t>
    </rPh>
    <rPh sb="46" eb="48">
      <t>カイフク</t>
    </rPh>
    <rPh sb="48" eb="49">
      <t>キ</t>
    </rPh>
    <rPh sb="58" eb="60">
      <t>ビョウトウ</t>
    </rPh>
    <rPh sb="61" eb="63">
      <t>カンジャ</t>
    </rPh>
    <rPh sb="63" eb="65">
      <t>カクホ</t>
    </rPh>
    <rPh sb="93" eb="94">
      <t>ハジ</t>
    </rPh>
    <rPh sb="96" eb="98">
      <t>クロジ</t>
    </rPh>
    <rPh sb="107" eb="108">
      <t>ヒ</t>
    </rPh>
    <rPh sb="109" eb="110">
      <t>ツヅ</t>
    </rPh>
    <rPh sb="127" eb="129">
      <t>アンテイ</t>
    </rPh>
    <rPh sb="129" eb="131">
      <t>カドウ</t>
    </rPh>
    <rPh sb="187" eb="18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</si>
</sst>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60.6</c:v>
                </c:pt>
                <c:pt idx="2">
                  <c:v>63</c:v>
                </c:pt>
                <c:pt idx="3">
                  <c:v>67.400000000000006</c:v>
                </c:pt>
                <c:pt idx="4">
                  <c:v>80.2</c:v>
                </c:pt>
              </c:numCache>
            </c:numRef>
          </c:val>
          <c:extLst>
            <c:ext xmlns:c16="http://schemas.microsoft.com/office/drawing/2014/chart" uri="{C3380CC4-5D6E-409C-BE32-E72D297353CC}">
              <c16:uniqueId val="{00000000-5A7B-4A26-93EB-E16E7D4B396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5A7B-4A26-93EB-E16E7D4B396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30501</c:v>
                </c:pt>
                <c:pt idx="2">
                  <c:v>14802</c:v>
                </c:pt>
                <c:pt idx="3">
                  <c:v>15277</c:v>
                </c:pt>
                <c:pt idx="4">
                  <c:v>15216</c:v>
                </c:pt>
              </c:numCache>
            </c:numRef>
          </c:val>
          <c:extLst>
            <c:ext xmlns:c16="http://schemas.microsoft.com/office/drawing/2014/chart" uri="{C3380CC4-5D6E-409C-BE32-E72D297353CC}">
              <c16:uniqueId val="{00000000-8B83-48D5-99F6-4D1647311C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15111</c:v>
                </c:pt>
                <c:pt idx="2">
                  <c:v>15986</c:v>
                </c:pt>
                <c:pt idx="3">
                  <c:v>16421</c:v>
                </c:pt>
                <c:pt idx="4">
                  <c:v>17279</c:v>
                </c:pt>
              </c:numCache>
            </c:numRef>
          </c:val>
          <c:smooth val="0"/>
          <c:extLst>
            <c:ext xmlns:c16="http://schemas.microsoft.com/office/drawing/2014/chart" uri="{C3380CC4-5D6E-409C-BE32-E72D297353CC}">
              <c16:uniqueId val="{00000001-8B83-48D5-99F6-4D1647311C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51955</c:v>
                </c:pt>
                <c:pt idx="2">
                  <c:v>56339</c:v>
                </c:pt>
                <c:pt idx="3">
                  <c:v>57357</c:v>
                </c:pt>
                <c:pt idx="4">
                  <c:v>56975</c:v>
                </c:pt>
              </c:numCache>
            </c:numRef>
          </c:val>
          <c:extLst>
            <c:ext xmlns:c16="http://schemas.microsoft.com/office/drawing/2014/chart" uri="{C3380CC4-5D6E-409C-BE32-E72D297353CC}">
              <c16:uniqueId val="{00000000-2432-419B-907A-BC29C141936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53523</c:v>
                </c:pt>
                <c:pt idx="2">
                  <c:v>57368</c:v>
                </c:pt>
                <c:pt idx="3">
                  <c:v>59838</c:v>
                </c:pt>
                <c:pt idx="4">
                  <c:v>62697</c:v>
                </c:pt>
              </c:numCache>
            </c:numRef>
          </c:val>
          <c:smooth val="0"/>
          <c:extLst>
            <c:ext xmlns:c16="http://schemas.microsoft.com/office/drawing/2014/chart" uri="{C3380CC4-5D6E-409C-BE32-E72D297353CC}">
              <c16:uniqueId val="{00000001-2432-419B-907A-BC29C141936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189.7</c:v>
                </c:pt>
                <c:pt idx="2">
                  <c:v>190.7</c:v>
                </c:pt>
                <c:pt idx="3">
                  <c:v>193.8</c:v>
                </c:pt>
                <c:pt idx="4">
                  <c:v>195.8</c:v>
                </c:pt>
              </c:numCache>
            </c:numRef>
          </c:val>
          <c:extLst>
            <c:ext xmlns:c16="http://schemas.microsoft.com/office/drawing/2014/chart" uri="{C3380CC4-5D6E-409C-BE32-E72D297353CC}">
              <c16:uniqueId val="{00000000-887D-4108-89CD-9EDEB6FDB6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75.099999999999994</c:v>
                </c:pt>
                <c:pt idx="2">
                  <c:v>83.2</c:v>
                </c:pt>
                <c:pt idx="3">
                  <c:v>84.6</c:v>
                </c:pt>
                <c:pt idx="4">
                  <c:v>67.8</c:v>
                </c:pt>
              </c:numCache>
            </c:numRef>
          </c:val>
          <c:smooth val="0"/>
          <c:extLst>
            <c:ext xmlns:c16="http://schemas.microsoft.com/office/drawing/2014/chart" uri="{C3380CC4-5D6E-409C-BE32-E72D297353CC}">
              <c16:uniqueId val="{00000001-887D-4108-89CD-9EDEB6FDB6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73.7</c:v>
                </c:pt>
                <c:pt idx="2">
                  <c:v>69.400000000000006</c:v>
                </c:pt>
                <c:pt idx="3">
                  <c:v>71</c:v>
                </c:pt>
                <c:pt idx="4">
                  <c:v>78.2</c:v>
                </c:pt>
              </c:numCache>
            </c:numRef>
          </c:val>
          <c:extLst>
            <c:ext xmlns:c16="http://schemas.microsoft.com/office/drawing/2014/chart" uri="{C3380CC4-5D6E-409C-BE32-E72D297353CC}">
              <c16:uniqueId val="{00000000-3C82-4CEE-8F58-A2992D3317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86.5</c:v>
                </c:pt>
                <c:pt idx="2">
                  <c:v>81.400000000000006</c:v>
                </c:pt>
                <c:pt idx="3">
                  <c:v>83.7</c:v>
                </c:pt>
                <c:pt idx="4">
                  <c:v>84</c:v>
                </c:pt>
              </c:numCache>
            </c:numRef>
          </c:val>
          <c:smooth val="0"/>
          <c:extLst>
            <c:ext xmlns:c16="http://schemas.microsoft.com/office/drawing/2014/chart" uri="{C3380CC4-5D6E-409C-BE32-E72D297353CC}">
              <c16:uniqueId val="{00000001-3C82-4CEE-8F58-A2992D3317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78.2</c:v>
                </c:pt>
                <c:pt idx="2">
                  <c:v>73</c:v>
                </c:pt>
                <c:pt idx="3">
                  <c:v>74.400000000000006</c:v>
                </c:pt>
                <c:pt idx="4">
                  <c:v>81.400000000000006</c:v>
                </c:pt>
              </c:numCache>
            </c:numRef>
          </c:val>
          <c:extLst>
            <c:ext xmlns:c16="http://schemas.microsoft.com/office/drawing/2014/chart" uri="{C3380CC4-5D6E-409C-BE32-E72D297353CC}">
              <c16:uniqueId val="{00000000-1C1B-4058-A32D-B0CBFB5EEC6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89.3</c:v>
                </c:pt>
                <c:pt idx="2">
                  <c:v>84.1</c:v>
                </c:pt>
                <c:pt idx="3">
                  <c:v>86.3</c:v>
                </c:pt>
                <c:pt idx="4">
                  <c:v>86.6</c:v>
                </c:pt>
              </c:numCache>
            </c:numRef>
          </c:val>
          <c:smooth val="0"/>
          <c:extLst>
            <c:ext xmlns:c16="http://schemas.microsoft.com/office/drawing/2014/chart" uri="{C3380CC4-5D6E-409C-BE32-E72D297353CC}">
              <c16:uniqueId val="{00000001-1C1B-4058-A32D-B0CBFB5EEC6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87.3</c:v>
                </c:pt>
                <c:pt idx="2">
                  <c:v>95.2</c:v>
                </c:pt>
                <c:pt idx="3">
                  <c:v>96.4</c:v>
                </c:pt>
                <c:pt idx="4">
                  <c:v>99</c:v>
                </c:pt>
              </c:numCache>
            </c:numRef>
          </c:val>
          <c:extLst>
            <c:ext xmlns:c16="http://schemas.microsoft.com/office/drawing/2014/chart" uri="{C3380CC4-5D6E-409C-BE32-E72D297353CC}">
              <c16:uniqueId val="{00000000-2439-409D-8810-B6E5085F95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c:v>
                </c:pt>
                <c:pt idx="2">
                  <c:v>102.4</c:v>
                </c:pt>
                <c:pt idx="3">
                  <c:v>107.2</c:v>
                </c:pt>
                <c:pt idx="4">
                  <c:v>104.8</c:v>
                </c:pt>
              </c:numCache>
            </c:numRef>
          </c:val>
          <c:smooth val="0"/>
          <c:extLst>
            <c:ext xmlns:c16="http://schemas.microsoft.com/office/drawing/2014/chart" uri="{C3380CC4-5D6E-409C-BE32-E72D297353CC}">
              <c16:uniqueId val="{00000001-2439-409D-8810-B6E5085F95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6.8</c:v>
                </c:pt>
                <c:pt idx="2">
                  <c:v>12.5</c:v>
                </c:pt>
                <c:pt idx="3">
                  <c:v>18.399999999999999</c:v>
                </c:pt>
                <c:pt idx="4">
                  <c:v>24.5</c:v>
                </c:pt>
              </c:numCache>
            </c:numRef>
          </c:val>
          <c:extLst>
            <c:ext xmlns:c16="http://schemas.microsoft.com/office/drawing/2014/chart" uri="{C3380CC4-5D6E-409C-BE32-E72D297353CC}">
              <c16:uniqueId val="{00000000-5A13-4D5D-B02A-8815D35A29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52.9</c:v>
                </c:pt>
                <c:pt idx="2">
                  <c:v>54.3</c:v>
                </c:pt>
                <c:pt idx="3">
                  <c:v>54.9</c:v>
                </c:pt>
                <c:pt idx="4">
                  <c:v>56.1</c:v>
                </c:pt>
              </c:numCache>
            </c:numRef>
          </c:val>
          <c:smooth val="0"/>
          <c:extLst>
            <c:ext xmlns:c16="http://schemas.microsoft.com/office/drawing/2014/chart" uri="{C3380CC4-5D6E-409C-BE32-E72D297353CC}">
              <c16:uniqueId val="{00000001-5A13-4D5D-B02A-8815D35A29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23.4</c:v>
                </c:pt>
                <c:pt idx="2">
                  <c:v>33.200000000000003</c:v>
                </c:pt>
                <c:pt idx="3">
                  <c:v>44</c:v>
                </c:pt>
                <c:pt idx="4">
                  <c:v>55.6</c:v>
                </c:pt>
              </c:numCache>
            </c:numRef>
          </c:val>
          <c:extLst>
            <c:ext xmlns:c16="http://schemas.microsoft.com/office/drawing/2014/chart" uri="{C3380CC4-5D6E-409C-BE32-E72D297353CC}">
              <c16:uniqueId val="{00000000-5162-4998-A99C-82358112118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162-4998-A99C-82358112118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54850550</c:v>
                </c:pt>
                <c:pt idx="2">
                  <c:v>55805525</c:v>
                </c:pt>
                <c:pt idx="3">
                  <c:v>56225291</c:v>
                </c:pt>
                <c:pt idx="4">
                  <c:v>56352769</c:v>
                </c:pt>
              </c:numCache>
            </c:numRef>
          </c:val>
          <c:extLst>
            <c:ext xmlns:c16="http://schemas.microsoft.com/office/drawing/2014/chart" uri="{C3380CC4-5D6E-409C-BE32-E72D297353CC}">
              <c16:uniqueId val="{00000000-F6E1-4B72-82A9-CE986B9781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49696718</c:v>
                </c:pt>
                <c:pt idx="2">
                  <c:v>50234873</c:v>
                </c:pt>
                <c:pt idx="3">
                  <c:v>50294422</c:v>
                </c:pt>
                <c:pt idx="4">
                  <c:v>49693831</c:v>
                </c:pt>
              </c:numCache>
            </c:numRef>
          </c:val>
          <c:smooth val="0"/>
          <c:extLst>
            <c:ext xmlns:c16="http://schemas.microsoft.com/office/drawing/2014/chart" uri="{C3380CC4-5D6E-409C-BE32-E72D297353CC}">
              <c16:uniqueId val="{00000001-F6E1-4B72-82A9-CE986B9781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19.7</c:v>
                </c:pt>
                <c:pt idx="2">
                  <c:v>19</c:v>
                </c:pt>
                <c:pt idx="3">
                  <c:v>20.2</c:v>
                </c:pt>
                <c:pt idx="4">
                  <c:v>20.2</c:v>
                </c:pt>
              </c:numCache>
            </c:numRef>
          </c:val>
          <c:extLst>
            <c:ext xmlns:c16="http://schemas.microsoft.com/office/drawing/2014/chart" uri="{C3380CC4-5D6E-409C-BE32-E72D297353CC}">
              <c16:uniqueId val="{00000000-F570-4C0C-8F38-B79096BA87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24.2</c:v>
                </c:pt>
                <c:pt idx="2">
                  <c:v>24.1</c:v>
                </c:pt>
                <c:pt idx="3">
                  <c:v>23.9</c:v>
                </c:pt>
                <c:pt idx="4">
                  <c:v>24.4</c:v>
                </c:pt>
              </c:numCache>
            </c:numRef>
          </c:val>
          <c:smooth val="0"/>
          <c:extLst>
            <c:ext xmlns:c16="http://schemas.microsoft.com/office/drawing/2014/chart" uri="{C3380CC4-5D6E-409C-BE32-E72D297353CC}">
              <c16:uniqueId val="{00000001-F570-4C0C-8F38-B79096BA87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68.7</c:v>
                </c:pt>
                <c:pt idx="2">
                  <c:v>74.400000000000006</c:v>
                </c:pt>
                <c:pt idx="3">
                  <c:v>71.900000000000006</c:v>
                </c:pt>
                <c:pt idx="4">
                  <c:v>64</c:v>
                </c:pt>
              </c:numCache>
            </c:numRef>
          </c:val>
          <c:extLst>
            <c:ext xmlns:c16="http://schemas.microsoft.com/office/drawing/2014/chart" uri="{C3380CC4-5D6E-409C-BE32-E72D297353CC}">
              <c16:uniqueId val="{00000000-EE2B-4D97-B1CA-8F7F51182C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56.2</c:v>
                </c:pt>
                <c:pt idx="2">
                  <c:v>60.8</c:v>
                </c:pt>
                <c:pt idx="3">
                  <c:v>57.4</c:v>
                </c:pt>
                <c:pt idx="4">
                  <c:v>55.7</c:v>
                </c:pt>
              </c:numCache>
            </c:numRef>
          </c:val>
          <c:smooth val="0"/>
          <c:extLst>
            <c:ext xmlns:c16="http://schemas.microsoft.com/office/drawing/2014/chart" uri="{C3380CC4-5D6E-409C-BE32-E72D297353CC}">
              <c16:uniqueId val="{00000001-EE2B-4D97-B1CA-8F7F51182C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CP1" sqref="CP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兵庫県　丹波医療センター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316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5459867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26679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316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316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f>データ!AJ7</f>
        <v>87.3</v>
      </c>
      <c r="AF33" s="70"/>
      <c r="AG33" s="70"/>
      <c r="AH33" s="70"/>
      <c r="AI33" s="70"/>
      <c r="AJ33" s="70"/>
      <c r="AK33" s="70"/>
      <c r="AL33" s="70"/>
      <c r="AM33" s="70"/>
      <c r="AN33" s="70"/>
      <c r="AO33" s="70"/>
      <c r="AP33" s="70"/>
      <c r="AQ33" s="70"/>
      <c r="AR33" s="70"/>
      <c r="AS33" s="71"/>
      <c r="AT33" s="69">
        <f>データ!AK7</f>
        <v>95.2</v>
      </c>
      <c r="AU33" s="70"/>
      <c r="AV33" s="70"/>
      <c r="AW33" s="70"/>
      <c r="AX33" s="70"/>
      <c r="AY33" s="70"/>
      <c r="AZ33" s="70"/>
      <c r="BA33" s="70"/>
      <c r="BB33" s="70"/>
      <c r="BC33" s="70"/>
      <c r="BD33" s="70"/>
      <c r="BE33" s="70"/>
      <c r="BF33" s="70"/>
      <c r="BG33" s="70"/>
      <c r="BH33" s="71"/>
      <c r="BI33" s="69">
        <f>データ!AL7</f>
        <v>96.4</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f>データ!AU7</f>
        <v>78.2</v>
      </c>
      <c r="DT33" s="70"/>
      <c r="DU33" s="70"/>
      <c r="DV33" s="70"/>
      <c r="DW33" s="70"/>
      <c r="DX33" s="70"/>
      <c r="DY33" s="70"/>
      <c r="DZ33" s="70"/>
      <c r="EA33" s="70"/>
      <c r="EB33" s="70"/>
      <c r="EC33" s="70"/>
      <c r="ED33" s="70"/>
      <c r="EE33" s="70"/>
      <c r="EF33" s="70"/>
      <c r="EG33" s="71"/>
      <c r="EH33" s="69">
        <f>データ!AV7</f>
        <v>73</v>
      </c>
      <c r="EI33" s="70"/>
      <c r="EJ33" s="70"/>
      <c r="EK33" s="70"/>
      <c r="EL33" s="70"/>
      <c r="EM33" s="70"/>
      <c r="EN33" s="70"/>
      <c r="EO33" s="70"/>
      <c r="EP33" s="70"/>
      <c r="EQ33" s="70"/>
      <c r="ER33" s="70"/>
      <c r="ES33" s="70"/>
      <c r="ET33" s="70"/>
      <c r="EU33" s="70"/>
      <c r="EV33" s="71"/>
      <c r="EW33" s="69">
        <f>データ!AW7</f>
        <v>74.400000000000006</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f>データ!BF7</f>
        <v>73.7</v>
      </c>
      <c r="HH33" s="70"/>
      <c r="HI33" s="70"/>
      <c r="HJ33" s="70"/>
      <c r="HK33" s="70"/>
      <c r="HL33" s="70"/>
      <c r="HM33" s="70"/>
      <c r="HN33" s="70"/>
      <c r="HO33" s="70"/>
      <c r="HP33" s="70"/>
      <c r="HQ33" s="70"/>
      <c r="HR33" s="70"/>
      <c r="HS33" s="70"/>
      <c r="HT33" s="70"/>
      <c r="HU33" s="71"/>
      <c r="HV33" s="69">
        <f>データ!BG7</f>
        <v>69.400000000000006</v>
      </c>
      <c r="HW33" s="70"/>
      <c r="HX33" s="70"/>
      <c r="HY33" s="70"/>
      <c r="HZ33" s="70"/>
      <c r="IA33" s="70"/>
      <c r="IB33" s="70"/>
      <c r="IC33" s="70"/>
      <c r="ID33" s="70"/>
      <c r="IE33" s="70"/>
      <c r="IF33" s="70"/>
      <c r="IG33" s="70"/>
      <c r="IH33" s="70"/>
      <c r="II33" s="70"/>
      <c r="IJ33" s="71"/>
      <c r="IK33" s="69">
        <f>データ!BH7</f>
        <v>71</v>
      </c>
      <c r="IL33" s="70"/>
      <c r="IM33" s="70"/>
      <c r="IN33" s="70"/>
      <c r="IO33" s="70"/>
      <c r="IP33" s="70"/>
      <c r="IQ33" s="70"/>
      <c r="IR33" s="70"/>
      <c r="IS33" s="70"/>
      <c r="IT33" s="70"/>
      <c r="IU33" s="70"/>
      <c r="IV33" s="70"/>
      <c r="IW33" s="70"/>
      <c r="IX33" s="70"/>
      <c r="IY33" s="71"/>
      <c r="IZ33" s="69">
        <f>データ!BI7</f>
        <v>78.2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f>データ!BQ7</f>
        <v>60.6</v>
      </c>
      <c r="KV33" s="70"/>
      <c r="KW33" s="70"/>
      <c r="KX33" s="70"/>
      <c r="KY33" s="70"/>
      <c r="KZ33" s="70"/>
      <c r="LA33" s="70"/>
      <c r="LB33" s="70"/>
      <c r="LC33" s="70"/>
      <c r="LD33" s="70"/>
      <c r="LE33" s="70"/>
      <c r="LF33" s="70"/>
      <c r="LG33" s="70"/>
      <c r="LH33" s="70"/>
      <c r="LI33" s="71"/>
      <c r="LJ33" s="69">
        <f>データ!BR7</f>
        <v>63</v>
      </c>
      <c r="LK33" s="70"/>
      <c r="LL33" s="70"/>
      <c r="LM33" s="70"/>
      <c r="LN33" s="70"/>
      <c r="LO33" s="70"/>
      <c r="LP33" s="70"/>
      <c r="LQ33" s="70"/>
      <c r="LR33" s="70"/>
      <c r="LS33" s="70"/>
      <c r="LT33" s="70"/>
      <c r="LU33" s="70"/>
      <c r="LV33" s="70"/>
      <c r="LW33" s="70"/>
      <c r="LX33" s="71"/>
      <c r="LY33" s="69">
        <f>データ!BS7</f>
        <v>67.400000000000006</v>
      </c>
      <c r="LZ33" s="70"/>
      <c r="MA33" s="70"/>
      <c r="MB33" s="70"/>
      <c r="MC33" s="70"/>
      <c r="MD33" s="70"/>
      <c r="ME33" s="70"/>
      <c r="MF33" s="70"/>
      <c r="MG33" s="70"/>
      <c r="MH33" s="70"/>
      <c r="MI33" s="70"/>
      <c r="MJ33" s="70"/>
      <c r="MK33" s="70"/>
      <c r="ML33" s="70"/>
      <c r="MM33" s="71"/>
      <c r="MN33" s="69">
        <f>データ!BT7</f>
        <v>80.2</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180</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f>データ!CB7</f>
        <v>51955</v>
      </c>
      <c r="AF55" s="67"/>
      <c r="AG55" s="67"/>
      <c r="AH55" s="67"/>
      <c r="AI55" s="67"/>
      <c r="AJ55" s="67"/>
      <c r="AK55" s="67"/>
      <c r="AL55" s="67"/>
      <c r="AM55" s="67"/>
      <c r="AN55" s="67"/>
      <c r="AO55" s="67"/>
      <c r="AP55" s="67"/>
      <c r="AQ55" s="67"/>
      <c r="AR55" s="67"/>
      <c r="AS55" s="68"/>
      <c r="AT55" s="66">
        <f>データ!CC7</f>
        <v>56339</v>
      </c>
      <c r="AU55" s="67"/>
      <c r="AV55" s="67"/>
      <c r="AW55" s="67"/>
      <c r="AX55" s="67"/>
      <c r="AY55" s="67"/>
      <c r="AZ55" s="67"/>
      <c r="BA55" s="67"/>
      <c r="BB55" s="67"/>
      <c r="BC55" s="67"/>
      <c r="BD55" s="67"/>
      <c r="BE55" s="67"/>
      <c r="BF55" s="67"/>
      <c r="BG55" s="67"/>
      <c r="BH55" s="68"/>
      <c r="BI55" s="66">
        <f>データ!CD7</f>
        <v>57357</v>
      </c>
      <c r="BJ55" s="67"/>
      <c r="BK55" s="67"/>
      <c r="BL55" s="67"/>
      <c r="BM55" s="67"/>
      <c r="BN55" s="67"/>
      <c r="BO55" s="67"/>
      <c r="BP55" s="67"/>
      <c r="BQ55" s="67"/>
      <c r="BR55" s="67"/>
      <c r="BS55" s="67"/>
      <c r="BT55" s="67"/>
      <c r="BU55" s="67"/>
      <c r="BV55" s="67"/>
      <c r="BW55" s="68"/>
      <c r="BX55" s="66">
        <f>データ!CE7</f>
        <v>56975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f>データ!CM7</f>
        <v>30501</v>
      </c>
      <c r="DT55" s="67"/>
      <c r="DU55" s="67"/>
      <c r="DV55" s="67"/>
      <c r="DW55" s="67"/>
      <c r="DX55" s="67"/>
      <c r="DY55" s="67"/>
      <c r="DZ55" s="67"/>
      <c r="EA55" s="67"/>
      <c r="EB55" s="67"/>
      <c r="EC55" s="67"/>
      <c r="ED55" s="67"/>
      <c r="EE55" s="67"/>
      <c r="EF55" s="67"/>
      <c r="EG55" s="68"/>
      <c r="EH55" s="66">
        <f>データ!CN7</f>
        <v>14802</v>
      </c>
      <c r="EI55" s="67"/>
      <c r="EJ55" s="67"/>
      <c r="EK55" s="67"/>
      <c r="EL55" s="67"/>
      <c r="EM55" s="67"/>
      <c r="EN55" s="67"/>
      <c r="EO55" s="67"/>
      <c r="EP55" s="67"/>
      <c r="EQ55" s="67"/>
      <c r="ER55" s="67"/>
      <c r="ES55" s="67"/>
      <c r="ET55" s="67"/>
      <c r="EU55" s="67"/>
      <c r="EV55" s="68"/>
      <c r="EW55" s="66">
        <f>データ!CO7</f>
        <v>15277</v>
      </c>
      <c r="EX55" s="67"/>
      <c r="EY55" s="67"/>
      <c r="EZ55" s="67"/>
      <c r="FA55" s="67"/>
      <c r="FB55" s="67"/>
      <c r="FC55" s="67"/>
      <c r="FD55" s="67"/>
      <c r="FE55" s="67"/>
      <c r="FF55" s="67"/>
      <c r="FG55" s="67"/>
      <c r="FH55" s="67"/>
      <c r="FI55" s="67"/>
      <c r="FJ55" s="67"/>
      <c r="FK55" s="68"/>
      <c r="FL55" s="66">
        <f>データ!CP7</f>
        <v>15216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f>データ!CX7</f>
        <v>68.7</v>
      </c>
      <c r="HH55" s="70"/>
      <c r="HI55" s="70"/>
      <c r="HJ55" s="70"/>
      <c r="HK55" s="70"/>
      <c r="HL55" s="70"/>
      <c r="HM55" s="70"/>
      <c r="HN55" s="70"/>
      <c r="HO55" s="70"/>
      <c r="HP55" s="70"/>
      <c r="HQ55" s="70"/>
      <c r="HR55" s="70"/>
      <c r="HS55" s="70"/>
      <c r="HT55" s="70"/>
      <c r="HU55" s="71"/>
      <c r="HV55" s="69">
        <f>データ!CY7</f>
        <v>74.400000000000006</v>
      </c>
      <c r="HW55" s="70"/>
      <c r="HX55" s="70"/>
      <c r="HY55" s="70"/>
      <c r="HZ55" s="70"/>
      <c r="IA55" s="70"/>
      <c r="IB55" s="70"/>
      <c r="IC55" s="70"/>
      <c r="ID55" s="70"/>
      <c r="IE55" s="70"/>
      <c r="IF55" s="70"/>
      <c r="IG55" s="70"/>
      <c r="IH55" s="70"/>
      <c r="II55" s="70"/>
      <c r="IJ55" s="71"/>
      <c r="IK55" s="69">
        <f>データ!CZ7</f>
        <v>71.900000000000006</v>
      </c>
      <c r="IL55" s="70"/>
      <c r="IM55" s="70"/>
      <c r="IN55" s="70"/>
      <c r="IO55" s="70"/>
      <c r="IP55" s="70"/>
      <c r="IQ55" s="70"/>
      <c r="IR55" s="70"/>
      <c r="IS55" s="70"/>
      <c r="IT55" s="70"/>
      <c r="IU55" s="70"/>
      <c r="IV55" s="70"/>
      <c r="IW55" s="70"/>
      <c r="IX55" s="70"/>
      <c r="IY55" s="71"/>
      <c r="IZ55" s="69">
        <f>データ!DA7</f>
        <v>64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f>データ!DI7</f>
        <v>19.7</v>
      </c>
      <c r="KV55" s="70"/>
      <c r="KW55" s="70"/>
      <c r="KX55" s="70"/>
      <c r="KY55" s="70"/>
      <c r="KZ55" s="70"/>
      <c r="LA55" s="70"/>
      <c r="LB55" s="70"/>
      <c r="LC55" s="70"/>
      <c r="LD55" s="70"/>
      <c r="LE55" s="70"/>
      <c r="LF55" s="70"/>
      <c r="LG55" s="70"/>
      <c r="LH55" s="70"/>
      <c r="LI55" s="71"/>
      <c r="LJ55" s="69">
        <f>データ!DJ7</f>
        <v>19</v>
      </c>
      <c r="LK55" s="70"/>
      <c r="LL55" s="70"/>
      <c r="LM55" s="70"/>
      <c r="LN55" s="70"/>
      <c r="LO55" s="70"/>
      <c r="LP55" s="70"/>
      <c r="LQ55" s="70"/>
      <c r="LR55" s="70"/>
      <c r="LS55" s="70"/>
      <c r="LT55" s="70"/>
      <c r="LU55" s="70"/>
      <c r="LV55" s="70"/>
      <c r="LW55" s="70"/>
      <c r="LX55" s="71"/>
      <c r="LY55" s="69">
        <f>データ!DK7</f>
        <v>20.2</v>
      </c>
      <c r="LZ55" s="70"/>
      <c r="MA55" s="70"/>
      <c r="MB55" s="70"/>
      <c r="MC55" s="70"/>
      <c r="MD55" s="70"/>
      <c r="ME55" s="70"/>
      <c r="MF55" s="70"/>
      <c r="MG55" s="70"/>
      <c r="MH55" s="70"/>
      <c r="MI55" s="70"/>
      <c r="MJ55" s="70"/>
      <c r="MK55" s="70"/>
      <c r="ML55" s="70"/>
      <c r="MM55" s="71"/>
      <c r="MN55" s="69">
        <f>データ!DL7</f>
        <v>20.2</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f>データ!DT7</f>
        <v>189.7</v>
      </c>
      <c r="AF79" s="70"/>
      <c r="AG79" s="70"/>
      <c r="AH79" s="70"/>
      <c r="AI79" s="70"/>
      <c r="AJ79" s="70"/>
      <c r="AK79" s="70"/>
      <c r="AL79" s="70"/>
      <c r="AM79" s="70"/>
      <c r="AN79" s="70"/>
      <c r="AO79" s="70"/>
      <c r="AP79" s="70"/>
      <c r="AQ79" s="70"/>
      <c r="AR79" s="70"/>
      <c r="AS79" s="71"/>
      <c r="AT79" s="69">
        <f>データ!DU7</f>
        <v>190.7</v>
      </c>
      <c r="AU79" s="70"/>
      <c r="AV79" s="70"/>
      <c r="AW79" s="70"/>
      <c r="AX79" s="70"/>
      <c r="AY79" s="70"/>
      <c r="AZ79" s="70"/>
      <c r="BA79" s="70"/>
      <c r="BB79" s="70"/>
      <c r="BC79" s="70"/>
      <c r="BD79" s="70"/>
      <c r="BE79" s="70"/>
      <c r="BF79" s="70"/>
      <c r="BG79" s="70"/>
      <c r="BH79" s="71"/>
      <c r="BI79" s="69">
        <f>データ!DV7</f>
        <v>193.8</v>
      </c>
      <c r="BJ79" s="70"/>
      <c r="BK79" s="70"/>
      <c r="BL79" s="70"/>
      <c r="BM79" s="70"/>
      <c r="BN79" s="70"/>
      <c r="BO79" s="70"/>
      <c r="BP79" s="70"/>
      <c r="BQ79" s="70"/>
      <c r="BR79" s="70"/>
      <c r="BS79" s="70"/>
      <c r="BT79" s="70"/>
      <c r="BU79" s="70"/>
      <c r="BV79" s="70"/>
      <c r="BW79" s="71"/>
      <c r="BX79" s="69">
        <f>データ!DW7</f>
        <v>195.8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f>データ!EE7</f>
        <v>6.8</v>
      </c>
      <c r="DW79" s="70"/>
      <c r="DX79" s="70"/>
      <c r="DY79" s="70"/>
      <c r="DZ79" s="70"/>
      <c r="EA79" s="70"/>
      <c r="EB79" s="70"/>
      <c r="EC79" s="70"/>
      <c r="ED79" s="70"/>
      <c r="EE79" s="70"/>
      <c r="EF79" s="70"/>
      <c r="EG79" s="70"/>
      <c r="EH79" s="70"/>
      <c r="EI79" s="70"/>
      <c r="EJ79" s="71"/>
      <c r="EK79" s="69">
        <f>データ!EF7</f>
        <v>12.5</v>
      </c>
      <c r="EL79" s="70"/>
      <c r="EM79" s="70"/>
      <c r="EN79" s="70"/>
      <c r="EO79" s="70"/>
      <c r="EP79" s="70"/>
      <c r="EQ79" s="70"/>
      <c r="ER79" s="70"/>
      <c r="ES79" s="70"/>
      <c r="ET79" s="70"/>
      <c r="EU79" s="70"/>
      <c r="EV79" s="70"/>
      <c r="EW79" s="70"/>
      <c r="EX79" s="70"/>
      <c r="EY79" s="71"/>
      <c r="EZ79" s="69">
        <f>データ!EG7</f>
        <v>18.399999999999999</v>
      </c>
      <c r="FA79" s="70"/>
      <c r="FB79" s="70"/>
      <c r="FC79" s="70"/>
      <c r="FD79" s="70"/>
      <c r="FE79" s="70"/>
      <c r="FF79" s="70"/>
      <c r="FG79" s="70"/>
      <c r="FH79" s="70"/>
      <c r="FI79" s="70"/>
      <c r="FJ79" s="70"/>
      <c r="FK79" s="70"/>
      <c r="FL79" s="70"/>
      <c r="FM79" s="70"/>
      <c r="FN79" s="71"/>
      <c r="FO79" s="69">
        <f>データ!EH7</f>
        <v>24.5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f>データ!EP7</f>
        <v>23.4</v>
      </c>
      <c r="HJ79" s="70"/>
      <c r="HK79" s="70"/>
      <c r="HL79" s="70"/>
      <c r="HM79" s="70"/>
      <c r="HN79" s="70"/>
      <c r="HO79" s="70"/>
      <c r="HP79" s="70"/>
      <c r="HQ79" s="70"/>
      <c r="HR79" s="70"/>
      <c r="HS79" s="70"/>
      <c r="HT79" s="70"/>
      <c r="HU79" s="70"/>
      <c r="HV79" s="70"/>
      <c r="HW79" s="71"/>
      <c r="HX79" s="69">
        <f>データ!EQ7</f>
        <v>33.200000000000003</v>
      </c>
      <c r="HY79" s="70"/>
      <c r="HZ79" s="70"/>
      <c r="IA79" s="70"/>
      <c r="IB79" s="70"/>
      <c r="IC79" s="70"/>
      <c r="ID79" s="70"/>
      <c r="IE79" s="70"/>
      <c r="IF79" s="70"/>
      <c r="IG79" s="70"/>
      <c r="IH79" s="70"/>
      <c r="II79" s="70"/>
      <c r="IJ79" s="70"/>
      <c r="IK79" s="70"/>
      <c r="IL79" s="71"/>
      <c r="IM79" s="69">
        <f>データ!ER7</f>
        <v>44</v>
      </c>
      <c r="IN79" s="70"/>
      <c r="IO79" s="70"/>
      <c r="IP79" s="70"/>
      <c r="IQ79" s="70"/>
      <c r="IR79" s="70"/>
      <c r="IS79" s="70"/>
      <c r="IT79" s="70"/>
      <c r="IU79" s="70"/>
      <c r="IV79" s="70"/>
      <c r="IW79" s="70"/>
      <c r="IX79" s="70"/>
      <c r="IY79" s="70"/>
      <c r="IZ79" s="70"/>
      <c r="JA79" s="71"/>
      <c r="JB79" s="69">
        <f>データ!ES7</f>
        <v>55.6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f>データ!FA7</f>
        <v>54850550</v>
      </c>
      <c r="KW79" s="67"/>
      <c r="KX79" s="67"/>
      <c r="KY79" s="67"/>
      <c r="KZ79" s="67"/>
      <c r="LA79" s="67"/>
      <c r="LB79" s="67"/>
      <c r="LC79" s="67"/>
      <c r="LD79" s="67"/>
      <c r="LE79" s="67"/>
      <c r="LF79" s="67"/>
      <c r="LG79" s="67"/>
      <c r="LH79" s="67"/>
      <c r="LI79" s="67"/>
      <c r="LJ79" s="68"/>
      <c r="LK79" s="66">
        <f>データ!FB7</f>
        <v>55805525</v>
      </c>
      <c r="LL79" s="67"/>
      <c r="LM79" s="67"/>
      <c r="LN79" s="67"/>
      <c r="LO79" s="67"/>
      <c r="LP79" s="67"/>
      <c r="LQ79" s="67"/>
      <c r="LR79" s="67"/>
      <c r="LS79" s="67"/>
      <c r="LT79" s="67"/>
      <c r="LU79" s="67"/>
      <c r="LV79" s="67"/>
      <c r="LW79" s="67"/>
      <c r="LX79" s="67"/>
      <c r="LY79" s="68"/>
      <c r="LZ79" s="66">
        <f>データ!FC7</f>
        <v>56225291</v>
      </c>
      <c r="MA79" s="67"/>
      <c r="MB79" s="67"/>
      <c r="MC79" s="67"/>
      <c r="MD79" s="67"/>
      <c r="ME79" s="67"/>
      <c r="MF79" s="67"/>
      <c r="MG79" s="67"/>
      <c r="MH79" s="67"/>
      <c r="MI79" s="67"/>
      <c r="MJ79" s="67"/>
      <c r="MK79" s="67"/>
      <c r="ML79" s="67"/>
      <c r="MM79" s="67"/>
      <c r="MN79" s="68"/>
      <c r="MO79" s="66">
        <f>データ!FD7</f>
        <v>56352769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sKlYVJIvO60Unz0uNhHCcLPvJydgOn0dsX9hIEveUGwTXuZL7gIys8kVWEI/+XQlbUhu6kRDhC+XcfRkJfFA==" saltValue="FGeSCwsZEkx9ByFbN1STo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156</v>
      </c>
      <c r="BQ5" s="49" t="s">
        <v>157</v>
      </c>
      <c r="BR5" s="49" t="s">
        <v>147</v>
      </c>
      <c r="BS5" s="49" t="s">
        <v>148</v>
      </c>
      <c r="BT5" s="49" t="s">
        <v>149</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157</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158</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280003</v>
      </c>
      <c r="D6" s="50">
        <f t="shared" si="2"/>
        <v>46</v>
      </c>
      <c r="E6" s="50">
        <f t="shared" si="2"/>
        <v>6</v>
      </c>
      <c r="F6" s="50">
        <f t="shared" si="2"/>
        <v>0</v>
      </c>
      <c r="G6" s="50">
        <f t="shared" si="2"/>
        <v>7</v>
      </c>
      <c r="H6" s="147" t="str">
        <f>IF(H8&lt;&gt;I8,H8,"")&amp;IF(I8&lt;&gt;J8,I8,"")&amp;"　"&amp;J8</f>
        <v>兵庫県　丹波医療センター</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27</v>
      </c>
      <c r="R6" s="50" t="str">
        <f t="shared" si="3"/>
        <v>対象</v>
      </c>
      <c r="S6" s="50" t="str">
        <f t="shared" si="3"/>
        <v>ド 透 訓 ガ</v>
      </c>
      <c r="T6" s="50" t="str">
        <f t="shared" si="3"/>
        <v>救 臨 が 感 へ 災 地 輪</v>
      </c>
      <c r="U6" s="51">
        <f>U8</f>
        <v>5459867</v>
      </c>
      <c r="V6" s="51">
        <f>V8</f>
        <v>26679</v>
      </c>
      <c r="W6" s="50" t="str">
        <f>W8</f>
        <v>-</v>
      </c>
      <c r="X6" s="50" t="str">
        <f t="shared" ref="X6" si="4">X8</f>
        <v>第２種該当</v>
      </c>
      <c r="Y6" s="50" t="str">
        <f t="shared" si="3"/>
        <v>７：１</v>
      </c>
      <c r="Z6" s="51">
        <f t="shared" si="3"/>
        <v>316</v>
      </c>
      <c r="AA6" s="51" t="str">
        <f t="shared" si="3"/>
        <v>-</v>
      </c>
      <c r="AB6" s="51" t="str">
        <f t="shared" si="3"/>
        <v>-</v>
      </c>
      <c r="AC6" s="51" t="str">
        <f t="shared" si="3"/>
        <v>-</v>
      </c>
      <c r="AD6" s="51">
        <f t="shared" si="3"/>
        <v>4</v>
      </c>
      <c r="AE6" s="51">
        <f t="shared" si="3"/>
        <v>320</v>
      </c>
      <c r="AF6" s="51">
        <f t="shared" si="3"/>
        <v>316</v>
      </c>
      <c r="AG6" s="51" t="str">
        <f t="shared" si="3"/>
        <v>-</v>
      </c>
      <c r="AH6" s="51">
        <f t="shared" si="3"/>
        <v>316</v>
      </c>
      <c r="AI6" s="52" t="e">
        <f>IF(AI8="-",NA(),AI8)</f>
        <v>#N/A</v>
      </c>
      <c r="AJ6" s="52">
        <f t="shared" ref="AJ6:AR6" si="5">IF(AJ8="-",NA(),AJ8)</f>
        <v>87.3</v>
      </c>
      <c r="AK6" s="52">
        <f t="shared" si="5"/>
        <v>95.2</v>
      </c>
      <c r="AL6" s="52">
        <f t="shared" si="5"/>
        <v>96.4</v>
      </c>
      <c r="AM6" s="52">
        <f t="shared" si="5"/>
        <v>99</v>
      </c>
      <c r="AN6" s="52" t="e">
        <f t="shared" si="5"/>
        <v>#N/A</v>
      </c>
      <c r="AO6" s="52">
        <f t="shared" si="5"/>
        <v>97</v>
      </c>
      <c r="AP6" s="52">
        <f t="shared" si="5"/>
        <v>102.4</v>
      </c>
      <c r="AQ6" s="52">
        <f t="shared" si="5"/>
        <v>107.2</v>
      </c>
      <c r="AR6" s="52">
        <f t="shared" si="5"/>
        <v>104.8</v>
      </c>
      <c r="AS6" s="52" t="str">
        <f>IF(AS8="-","【-】","【"&amp;SUBSTITUTE(TEXT(AS8,"#,##0.0"),"-","△")&amp;"】")</f>
        <v>【103.5】</v>
      </c>
      <c r="AT6" s="52" t="e">
        <f>IF(AT8="-",NA(),AT8)</f>
        <v>#N/A</v>
      </c>
      <c r="AU6" s="52">
        <f t="shared" ref="AU6:BC6" si="6">IF(AU8="-",NA(),AU8)</f>
        <v>78.2</v>
      </c>
      <c r="AV6" s="52">
        <f t="shared" si="6"/>
        <v>73</v>
      </c>
      <c r="AW6" s="52">
        <f t="shared" si="6"/>
        <v>74.400000000000006</v>
      </c>
      <c r="AX6" s="52">
        <f t="shared" si="6"/>
        <v>81.400000000000006</v>
      </c>
      <c r="AY6" s="52" t="e">
        <f t="shared" si="6"/>
        <v>#N/A</v>
      </c>
      <c r="AZ6" s="52">
        <f t="shared" si="6"/>
        <v>89.3</v>
      </c>
      <c r="BA6" s="52">
        <f t="shared" si="6"/>
        <v>84.1</v>
      </c>
      <c r="BB6" s="52">
        <f t="shared" si="6"/>
        <v>86.3</v>
      </c>
      <c r="BC6" s="52">
        <f t="shared" si="6"/>
        <v>86.6</v>
      </c>
      <c r="BD6" s="52" t="str">
        <f>IF(BD8="-","【-】","【"&amp;SUBSTITUTE(TEXT(BD8,"#,##0.0"),"-","△")&amp;"】")</f>
        <v>【86.4】</v>
      </c>
      <c r="BE6" s="52" t="e">
        <f>IF(BE8="-",NA(),BE8)</f>
        <v>#N/A</v>
      </c>
      <c r="BF6" s="52">
        <f t="shared" ref="BF6:BN6" si="7">IF(BF8="-",NA(),BF8)</f>
        <v>73.7</v>
      </c>
      <c r="BG6" s="52">
        <f t="shared" si="7"/>
        <v>69.400000000000006</v>
      </c>
      <c r="BH6" s="52">
        <f t="shared" si="7"/>
        <v>71</v>
      </c>
      <c r="BI6" s="52">
        <f t="shared" si="7"/>
        <v>78.2</v>
      </c>
      <c r="BJ6" s="52" t="e">
        <f t="shared" si="7"/>
        <v>#N/A</v>
      </c>
      <c r="BK6" s="52">
        <f t="shared" si="7"/>
        <v>86.5</v>
      </c>
      <c r="BL6" s="52">
        <f t="shared" si="7"/>
        <v>81.400000000000006</v>
      </c>
      <c r="BM6" s="52">
        <f t="shared" si="7"/>
        <v>83.7</v>
      </c>
      <c r="BN6" s="52">
        <f t="shared" si="7"/>
        <v>84</v>
      </c>
      <c r="BO6" s="52" t="str">
        <f>IF(BO8="-","【-】","【"&amp;SUBSTITUTE(TEXT(BO8,"#,##0.0"),"-","△")&amp;"】")</f>
        <v>【83.7】</v>
      </c>
      <c r="BP6" s="52" t="e">
        <f>IF(BP8="-",NA(),BP8)</f>
        <v>#N/A</v>
      </c>
      <c r="BQ6" s="52">
        <f t="shared" ref="BQ6:BY6" si="8">IF(BQ8="-",NA(),BQ8)</f>
        <v>60.6</v>
      </c>
      <c r="BR6" s="52">
        <f t="shared" si="8"/>
        <v>63</v>
      </c>
      <c r="BS6" s="52">
        <f t="shared" si="8"/>
        <v>67.400000000000006</v>
      </c>
      <c r="BT6" s="52">
        <f t="shared" si="8"/>
        <v>80.2</v>
      </c>
      <c r="BU6" s="52" t="e">
        <f t="shared" si="8"/>
        <v>#N/A</v>
      </c>
      <c r="BV6" s="52">
        <f t="shared" si="8"/>
        <v>74.400000000000006</v>
      </c>
      <c r="BW6" s="52">
        <f t="shared" si="8"/>
        <v>66.5</v>
      </c>
      <c r="BX6" s="52">
        <f t="shared" si="8"/>
        <v>66.8</v>
      </c>
      <c r="BY6" s="52">
        <f t="shared" si="8"/>
        <v>66.599999999999994</v>
      </c>
      <c r="BZ6" s="52" t="str">
        <f>IF(BZ8="-","【-】","【"&amp;SUBSTITUTE(TEXT(BZ8,"#,##0.0"),"-","△")&amp;"】")</f>
        <v>【66.8】</v>
      </c>
      <c r="CA6" s="53" t="e">
        <f>IF(CA8="-",NA(),CA8)</f>
        <v>#N/A</v>
      </c>
      <c r="CB6" s="53">
        <f t="shared" ref="CB6:CJ6" si="9">IF(CB8="-",NA(),CB8)</f>
        <v>51955</v>
      </c>
      <c r="CC6" s="53">
        <f t="shared" si="9"/>
        <v>56339</v>
      </c>
      <c r="CD6" s="53">
        <f t="shared" si="9"/>
        <v>57357</v>
      </c>
      <c r="CE6" s="53">
        <f t="shared" si="9"/>
        <v>56975</v>
      </c>
      <c r="CF6" s="53" t="e">
        <f t="shared" si="9"/>
        <v>#N/A</v>
      </c>
      <c r="CG6" s="53">
        <f t="shared" si="9"/>
        <v>53523</v>
      </c>
      <c r="CH6" s="53">
        <f t="shared" si="9"/>
        <v>57368</v>
      </c>
      <c r="CI6" s="53">
        <f t="shared" si="9"/>
        <v>59838</v>
      </c>
      <c r="CJ6" s="53">
        <f t="shared" si="9"/>
        <v>62697</v>
      </c>
      <c r="CK6" s="52" t="str">
        <f>IF(CK8="-","【-】","【"&amp;SUBSTITUTE(TEXT(CK8,"#,##0"),"-","△")&amp;"】")</f>
        <v>【61,837】</v>
      </c>
      <c r="CL6" s="53" t="e">
        <f>IF(CL8="-",NA(),CL8)</f>
        <v>#N/A</v>
      </c>
      <c r="CM6" s="53">
        <f t="shared" ref="CM6:CU6" si="10">IF(CM8="-",NA(),CM8)</f>
        <v>30501</v>
      </c>
      <c r="CN6" s="53">
        <f t="shared" si="10"/>
        <v>14802</v>
      </c>
      <c r="CO6" s="53">
        <f t="shared" si="10"/>
        <v>15277</v>
      </c>
      <c r="CP6" s="53">
        <f t="shared" si="10"/>
        <v>15216</v>
      </c>
      <c r="CQ6" s="53" t="e">
        <f t="shared" si="10"/>
        <v>#N/A</v>
      </c>
      <c r="CR6" s="53">
        <f t="shared" si="10"/>
        <v>15111</v>
      </c>
      <c r="CS6" s="53">
        <f t="shared" si="10"/>
        <v>15986</v>
      </c>
      <c r="CT6" s="53">
        <f t="shared" si="10"/>
        <v>16421</v>
      </c>
      <c r="CU6" s="53">
        <f t="shared" si="10"/>
        <v>17279</v>
      </c>
      <c r="CV6" s="52" t="str">
        <f>IF(CV8="-","【-】","【"&amp;SUBSTITUTE(TEXT(CV8,"#,##0"),"-","△")&amp;"】")</f>
        <v>【17,600】</v>
      </c>
      <c r="CW6" s="52" t="e">
        <f>IF(CW8="-",NA(),CW8)</f>
        <v>#N/A</v>
      </c>
      <c r="CX6" s="52">
        <f t="shared" ref="CX6:DF6" si="11">IF(CX8="-",NA(),CX8)</f>
        <v>68.7</v>
      </c>
      <c r="CY6" s="52">
        <f t="shared" si="11"/>
        <v>74.400000000000006</v>
      </c>
      <c r="CZ6" s="52">
        <f t="shared" si="11"/>
        <v>71.900000000000006</v>
      </c>
      <c r="DA6" s="52">
        <f t="shared" si="11"/>
        <v>64</v>
      </c>
      <c r="DB6" s="52" t="e">
        <f t="shared" si="11"/>
        <v>#N/A</v>
      </c>
      <c r="DC6" s="52">
        <f t="shared" si="11"/>
        <v>56.2</v>
      </c>
      <c r="DD6" s="52">
        <f t="shared" si="11"/>
        <v>60.8</v>
      </c>
      <c r="DE6" s="52">
        <f t="shared" si="11"/>
        <v>57.4</v>
      </c>
      <c r="DF6" s="52">
        <f t="shared" si="11"/>
        <v>55.7</v>
      </c>
      <c r="DG6" s="52" t="str">
        <f>IF(DG8="-","【-】","【"&amp;SUBSTITUTE(TEXT(DG8,"#,##0.0"),"-","△")&amp;"】")</f>
        <v>【55.6】</v>
      </c>
      <c r="DH6" s="52" t="e">
        <f>IF(DH8="-",NA(),DH8)</f>
        <v>#N/A</v>
      </c>
      <c r="DI6" s="52">
        <f t="shared" ref="DI6:DQ6" si="12">IF(DI8="-",NA(),DI8)</f>
        <v>19.7</v>
      </c>
      <c r="DJ6" s="52">
        <f t="shared" si="12"/>
        <v>19</v>
      </c>
      <c r="DK6" s="52">
        <f t="shared" si="12"/>
        <v>20.2</v>
      </c>
      <c r="DL6" s="52">
        <f t="shared" si="12"/>
        <v>20.2</v>
      </c>
      <c r="DM6" s="52" t="e">
        <f t="shared" si="12"/>
        <v>#N/A</v>
      </c>
      <c r="DN6" s="52">
        <f t="shared" si="12"/>
        <v>24.2</v>
      </c>
      <c r="DO6" s="52">
        <f t="shared" si="12"/>
        <v>24.1</v>
      </c>
      <c r="DP6" s="52">
        <f t="shared" si="12"/>
        <v>23.9</v>
      </c>
      <c r="DQ6" s="52">
        <f t="shared" si="12"/>
        <v>24.4</v>
      </c>
      <c r="DR6" s="52" t="str">
        <f>IF(DR8="-","【-】","【"&amp;SUBSTITUTE(TEXT(DR8,"#,##0.0"),"-","△")&amp;"】")</f>
        <v>【25.1】</v>
      </c>
      <c r="DS6" s="52" t="e">
        <f>IF(DS8="-",NA(),DS8)</f>
        <v>#N/A</v>
      </c>
      <c r="DT6" s="52">
        <f t="shared" ref="DT6:EB6" si="13">IF(DT8="-",NA(),DT8)</f>
        <v>189.7</v>
      </c>
      <c r="DU6" s="52">
        <f t="shared" si="13"/>
        <v>190.7</v>
      </c>
      <c r="DV6" s="52">
        <f t="shared" si="13"/>
        <v>193.8</v>
      </c>
      <c r="DW6" s="52">
        <f t="shared" si="13"/>
        <v>195.8</v>
      </c>
      <c r="DX6" s="52" t="e">
        <f t="shared" si="13"/>
        <v>#N/A</v>
      </c>
      <c r="DY6" s="52">
        <f t="shared" si="13"/>
        <v>75.099999999999994</v>
      </c>
      <c r="DZ6" s="52">
        <f t="shared" si="13"/>
        <v>83.2</v>
      </c>
      <c r="EA6" s="52">
        <f t="shared" si="13"/>
        <v>84.6</v>
      </c>
      <c r="EB6" s="52">
        <f t="shared" si="13"/>
        <v>67.8</v>
      </c>
      <c r="EC6" s="52" t="str">
        <f>IF(EC8="-","【-】","【"&amp;SUBSTITUTE(TEXT(EC8,"#,##0.0"),"-","△")&amp;"】")</f>
        <v>【63.0】</v>
      </c>
      <c r="ED6" s="52" t="e">
        <f>IF(ED8="-",NA(),ED8)</f>
        <v>#N/A</v>
      </c>
      <c r="EE6" s="52">
        <f t="shared" ref="EE6:EM6" si="14">IF(EE8="-",NA(),EE8)</f>
        <v>6.8</v>
      </c>
      <c r="EF6" s="52">
        <f t="shared" si="14"/>
        <v>12.5</v>
      </c>
      <c r="EG6" s="52">
        <f t="shared" si="14"/>
        <v>18.399999999999999</v>
      </c>
      <c r="EH6" s="52">
        <f t="shared" si="14"/>
        <v>24.5</v>
      </c>
      <c r="EI6" s="52" t="e">
        <f t="shared" si="14"/>
        <v>#N/A</v>
      </c>
      <c r="EJ6" s="52">
        <f t="shared" si="14"/>
        <v>52.9</v>
      </c>
      <c r="EK6" s="52">
        <f t="shared" si="14"/>
        <v>54.3</v>
      </c>
      <c r="EL6" s="52">
        <f t="shared" si="14"/>
        <v>54.9</v>
      </c>
      <c r="EM6" s="52">
        <f t="shared" si="14"/>
        <v>56.1</v>
      </c>
      <c r="EN6" s="52" t="str">
        <f>IF(EN8="-","【-】","【"&amp;SUBSTITUTE(TEXT(EN8,"#,##0.0"),"-","△")&amp;"】")</f>
        <v>【56.4】</v>
      </c>
      <c r="EO6" s="52" t="e">
        <f>IF(EO8="-",NA(),EO8)</f>
        <v>#N/A</v>
      </c>
      <c r="EP6" s="52">
        <f t="shared" ref="EP6:EX6" si="15">IF(EP8="-",NA(),EP8)</f>
        <v>23.4</v>
      </c>
      <c r="EQ6" s="52">
        <f t="shared" si="15"/>
        <v>33.200000000000003</v>
      </c>
      <c r="ER6" s="52">
        <f t="shared" si="15"/>
        <v>44</v>
      </c>
      <c r="ES6" s="52">
        <f t="shared" si="15"/>
        <v>55.6</v>
      </c>
      <c r="ET6" s="52" t="e">
        <f t="shared" si="15"/>
        <v>#N/A</v>
      </c>
      <c r="EU6" s="52">
        <f t="shared" si="15"/>
        <v>69.400000000000006</v>
      </c>
      <c r="EV6" s="52">
        <f t="shared" si="15"/>
        <v>69.900000000000006</v>
      </c>
      <c r="EW6" s="52">
        <f t="shared" si="15"/>
        <v>68.8</v>
      </c>
      <c r="EX6" s="52">
        <f t="shared" si="15"/>
        <v>69.7</v>
      </c>
      <c r="EY6" s="52" t="str">
        <f>IF(EY8="-","【-】","【"&amp;SUBSTITUTE(TEXT(EY8,"#,##0.0"),"-","△")&amp;"】")</f>
        <v>【70.7】</v>
      </c>
      <c r="EZ6" s="53" t="e">
        <f>IF(EZ8="-",NA(),EZ8)</f>
        <v>#N/A</v>
      </c>
      <c r="FA6" s="53">
        <f t="shared" ref="FA6:FI6" si="16">IF(FA8="-",NA(),FA8)</f>
        <v>54850550</v>
      </c>
      <c r="FB6" s="53">
        <f t="shared" si="16"/>
        <v>55805525</v>
      </c>
      <c r="FC6" s="53">
        <f t="shared" si="16"/>
        <v>56225291</v>
      </c>
      <c r="FD6" s="53">
        <f t="shared" si="16"/>
        <v>56352769</v>
      </c>
      <c r="FE6" s="53" t="e">
        <f t="shared" si="16"/>
        <v>#N/A</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160</v>
      </c>
      <c r="B7" s="50">
        <f t="shared" ref="B7:AH7" si="17">B8</f>
        <v>2022</v>
      </c>
      <c r="C7" s="50">
        <f t="shared" si="17"/>
        <v>280003</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27</v>
      </c>
      <c r="R7" s="50" t="str">
        <f t="shared" si="17"/>
        <v>対象</v>
      </c>
      <c r="S7" s="50" t="str">
        <f t="shared" si="17"/>
        <v>ド 透 訓 ガ</v>
      </c>
      <c r="T7" s="50" t="str">
        <f t="shared" si="17"/>
        <v>救 臨 が 感 へ 災 地 輪</v>
      </c>
      <c r="U7" s="51">
        <f>U8</f>
        <v>5459867</v>
      </c>
      <c r="V7" s="51">
        <f>V8</f>
        <v>26679</v>
      </c>
      <c r="W7" s="50" t="str">
        <f>W8</f>
        <v>-</v>
      </c>
      <c r="X7" s="50" t="str">
        <f t="shared" si="17"/>
        <v>第２種該当</v>
      </c>
      <c r="Y7" s="50" t="str">
        <f t="shared" si="17"/>
        <v>７：１</v>
      </c>
      <c r="Z7" s="51">
        <f t="shared" si="17"/>
        <v>316</v>
      </c>
      <c r="AA7" s="51" t="str">
        <f t="shared" si="17"/>
        <v>-</v>
      </c>
      <c r="AB7" s="51" t="str">
        <f t="shared" si="17"/>
        <v>-</v>
      </c>
      <c r="AC7" s="51" t="str">
        <f t="shared" si="17"/>
        <v>-</v>
      </c>
      <c r="AD7" s="51">
        <f t="shared" si="17"/>
        <v>4</v>
      </c>
      <c r="AE7" s="51">
        <f t="shared" si="17"/>
        <v>320</v>
      </c>
      <c r="AF7" s="51">
        <f t="shared" si="17"/>
        <v>316</v>
      </c>
      <c r="AG7" s="51" t="str">
        <f t="shared" si="17"/>
        <v>-</v>
      </c>
      <c r="AH7" s="51">
        <f t="shared" si="17"/>
        <v>316</v>
      </c>
      <c r="AI7" s="52" t="str">
        <f>AI8</f>
        <v>-</v>
      </c>
      <c r="AJ7" s="52">
        <f t="shared" ref="AJ7:AR7" si="18">AJ8</f>
        <v>87.3</v>
      </c>
      <c r="AK7" s="52">
        <f t="shared" si="18"/>
        <v>95.2</v>
      </c>
      <c r="AL7" s="52">
        <f t="shared" si="18"/>
        <v>96.4</v>
      </c>
      <c r="AM7" s="52">
        <f t="shared" si="18"/>
        <v>99</v>
      </c>
      <c r="AN7" s="52" t="str">
        <f t="shared" si="18"/>
        <v>-</v>
      </c>
      <c r="AO7" s="52">
        <f t="shared" si="18"/>
        <v>97</v>
      </c>
      <c r="AP7" s="52">
        <f t="shared" si="18"/>
        <v>102.4</v>
      </c>
      <c r="AQ7" s="52">
        <f t="shared" si="18"/>
        <v>107.2</v>
      </c>
      <c r="AR7" s="52">
        <f t="shared" si="18"/>
        <v>104.8</v>
      </c>
      <c r="AS7" s="52"/>
      <c r="AT7" s="52" t="str">
        <f>AT8</f>
        <v>-</v>
      </c>
      <c r="AU7" s="52">
        <f t="shared" ref="AU7:BC7" si="19">AU8</f>
        <v>78.2</v>
      </c>
      <c r="AV7" s="52">
        <f t="shared" si="19"/>
        <v>73</v>
      </c>
      <c r="AW7" s="52">
        <f t="shared" si="19"/>
        <v>74.400000000000006</v>
      </c>
      <c r="AX7" s="52">
        <f t="shared" si="19"/>
        <v>81.400000000000006</v>
      </c>
      <c r="AY7" s="52" t="str">
        <f t="shared" si="19"/>
        <v>-</v>
      </c>
      <c r="AZ7" s="52">
        <f t="shared" si="19"/>
        <v>89.3</v>
      </c>
      <c r="BA7" s="52">
        <f t="shared" si="19"/>
        <v>84.1</v>
      </c>
      <c r="BB7" s="52">
        <f t="shared" si="19"/>
        <v>86.3</v>
      </c>
      <c r="BC7" s="52">
        <f t="shared" si="19"/>
        <v>86.6</v>
      </c>
      <c r="BD7" s="52"/>
      <c r="BE7" s="52" t="str">
        <f>BE8</f>
        <v>-</v>
      </c>
      <c r="BF7" s="52">
        <f t="shared" ref="BF7:BN7" si="20">BF8</f>
        <v>73.7</v>
      </c>
      <c r="BG7" s="52">
        <f t="shared" si="20"/>
        <v>69.400000000000006</v>
      </c>
      <c r="BH7" s="52">
        <f t="shared" si="20"/>
        <v>71</v>
      </c>
      <c r="BI7" s="52">
        <f t="shared" si="20"/>
        <v>78.2</v>
      </c>
      <c r="BJ7" s="52" t="str">
        <f t="shared" si="20"/>
        <v>-</v>
      </c>
      <c r="BK7" s="52">
        <f t="shared" si="20"/>
        <v>86.5</v>
      </c>
      <c r="BL7" s="52">
        <f t="shared" si="20"/>
        <v>81.400000000000006</v>
      </c>
      <c r="BM7" s="52">
        <f t="shared" si="20"/>
        <v>83.7</v>
      </c>
      <c r="BN7" s="52">
        <f t="shared" si="20"/>
        <v>84</v>
      </c>
      <c r="BO7" s="52"/>
      <c r="BP7" s="52" t="str">
        <f>BP8</f>
        <v>-</v>
      </c>
      <c r="BQ7" s="52">
        <f t="shared" ref="BQ7:BY7" si="21">BQ8</f>
        <v>60.6</v>
      </c>
      <c r="BR7" s="52">
        <f t="shared" si="21"/>
        <v>63</v>
      </c>
      <c r="BS7" s="52">
        <f t="shared" si="21"/>
        <v>67.400000000000006</v>
      </c>
      <c r="BT7" s="52">
        <f t="shared" si="21"/>
        <v>80.2</v>
      </c>
      <c r="BU7" s="52" t="str">
        <f t="shared" si="21"/>
        <v>-</v>
      </c>
      <c r="BV7" s="52">
        <f t="shared" si="21"/>
        <v>74.400000000000006</v>
      </c>
      <c r="BW7" s="52">
        <f t="shared" si="21"/>
        <v>66.5</v>
      </c>
      <c r="BX7" s="52">
        <f t="shared" si="21"/>
        <v>66.8</v>
      </c>
      <c r="BY7" s="52">
        <f t="shared" si="21"/>
        <v>66.599999999999994</v>
      </c>
      <c r="BZ7" s="52"/>
      <c r="CA7" s="53" t="str">
        <f>CA8</f>
        <v>-</v>
      </c>
      <c r="CB7" s="53">
        <f t="shared" ref="CB7:CJ7" si="22">CB8</f>
        <v>51955</v>
      </c>
      <c r="CC7" s="53">
        <f t="shared" si="22"/>
        <v>56339</v>
      </c>
      <c r="CD7" s="53">
        <f t="shared" si="22"/>
        <v>57357</v>
      </c>
      <c r="CE7" s="53">
        <f t="shared" si="22"/>
        <v>56975</v>
      </c>
      <c r="CF7" s="53" t="str">
        <f t="shared" si="22"/>
        <v>-</v>
      </c>
      <c r="CG7" s="53">
        <f t="shared" si="22"/>
        <v>53523</v>
      </c>
      <c r="CH7" s="53">
        <f t="shared" si="22"/>
        <v>57368</v>
      </c>
      <c r="CI7" s="53">
        <f t="shared" si="22"/>
        <v>59838</v>
      </c>
      <c r="CJ7" s="53">
        <f t="shared" si="22"/>
        <v>62697</v>
      </c>
      <c r="CK7" s="52"/>
      <c r="CL7" s="53" t="str">
        <f>CL8</f>
        <v>-</v>
      </c>
      <c r="CM7" s="53">
        <f t="shared" ref="CM7:CU7" si="23">CM8</f>
        <v>30501</v>
      </c>
      <c r="CN7" s="53">
        <f t="shared" si="23"/>
        <v>14802</v>
      </c>
      <c r="CO7" s="53">
        <f t="shared" si="23"/>
        <v>15277</v>
      </c>
      <c r="CP7" s="53">
        <f t="shared" si="23"/>
        <v>15216</v>
      </c>
      <c r="CQ7" s="53" t="str">
        <f t="shared" si="23"/>
        <v>-</v>
      </c>
      <c r="CR7" s="53">
        <f t="shared" si="23"/>
        <v>15111</v>
      </c>
      <c r="CS7" s="53">
        <f t="shared" si="23"/>
        <v>15986</v>
      </c>
      <c r="CT7" s="53">
        <f t="shared" si="23"/>
        <v>16421</v>
      </c>
      <c r="CU7" s="53">
        <f t="shared" si="23"/>
        <v>17279</v>
      </c>
      <c r="CV7" s="52"/>
      <c r="CW7" s="52" t="str">
        <f>CW8</f>
        <v>-</v>
      </c>
      <c r="CX7" s="52">
        <f t="shared" ref="CX7:DF7" si="24">CX8</f>
        <v>68.7</v>
      </c>
      <c r="CY7" s="52">
        <f t="shared" si="24"/>
        <v>74.400000000000006</v>
      </c>
      <c r="CZ7" s="52">
        <f t="shared" si="24"/>
        <v>71.900000000000006</v>
      </c>
      <c r="DA7" s="52">
        <f t="shared" si="24"/>
        <v>64</v>
      </c>
      <c r="DB7" s="52" t="str">
        <f t="shared" si="24"/>
        <v>-</v>
      </c>
      <c r="DC7" s="52">
        <f t="shared" si="24"/>
        <v>56.2</v>
      </c>
      <c r="DD7" s="52">
        <f t="shared" si="24"/>
        <v>60.8</v>
      </c>
      <c r="DE7" s="52">
        <f t="shared" si="24"/>
        <v>57.4</v>
      </c>
      <c r="DF7" s="52">
        <f t="shared" si="24"/>
        <v>55.7</v>
      </c>
      <c r="DG7" s="52"/>
      <c r="DH7" s="52" t="str">
        <f>DH8</f>
        <v>-</v>
      </c>
      <c r="DI7" s="52">
        <f t="shared" ref="DI7:DQ7" si="25">DI8</f>
        <v>19.7</v>
      </c>
      <c r="DJ7" s="52">
        <f t="shared" si="25"/>
        <v>19</v>
      </c>
      <c r="DK7" s="52">
        <f t="shared" si="25"/>
        <v>20.2</v>
      </c>
      <c r="DL7" s="52">
        <f t="shared" si="25"/>
        <v>20.2</v>
      </c>
      <c r="DM7" s="52" t="str">
        <f t="shared" si="25"/>
        <v>-</v>
      </c>
      <c r="DN7" s="52">
        <f t="shared" si="25"/>
        <v>24.2</v>
      </c>
      <c r="DO7" s="52">
        <f t="shared" si="25"/>
        <v>24.1</v>
      </c>
      <c r="DP7" s="52">
        <f t="shared" si="25"/>
        <v>23.9</v>
      </c>
      <c r="DQ7" s="52">
        <f t="shared" si="25"/>
        <v>24.4</v>
      </c>
      <c r="DR7" s="52"/>
      <c r="DS7" s="52" t="str">
        <f>DS8</f>
        <v>-</v>
      </c>
      <c r="DT7" s="52">
        <f t="shared" ref="DT7:EB7" si="26">DT8</f>
        <v>189.7</v>
      </c>
      <c r="DU7" s="52">
        <f t="shared" si="26"/>
        <v>190.7</v>
      </c>
      <c r="DV7" s="52">
        <f t="shared" si="26"/>
        <v>193.8</v>
      </c>
      <c r="DW7" s="52">
        <f t="shared" si="26"/>
        <v>195.8</v>
      </c>
      <c r="DX7" s="52" t="str">
        <f t="shared" si="26"/>
        <v>-</v>
      </c>
      <c r="DY7" s="52">
        <f t="shared" si="26"/>
        <v>75.099999999999994</v>
      </c>
      <c r="DZ7" s="52">
        <f t="shared" si="26"/>
        <v>83.2</v>
      </c>
      <c r="EA7" s="52">
        <f t="shared" si="26"/>
        <v>84.6</v>
      </c>
      <c r="EB7" s="52">
        <f t="shared" si="26"/>
        <v>67.8</v>
      </c>
      <c r="EC7" s="52"/>
      <c r="ED7" s="52" t="str">
        <f>ED8</f>
        <v>-</v>
      </c>
      <c r="EE7" s="52">
        <f t="shared" ref="EE7:EM7" si="27">EE8</f>
        <v>6.8</v>
      </c>
      <c r="EF7" s="52">
        <f t="shared" si="27"/>
        <v>12.5</v>
      </c>
      <c r="EG7" s="52">
        <f t="shared" si="27"/>
        <v>18.399999999999999</v>
      </c>
      <c r="EH7" s="52">
        <f t="shared" si="27"/>
        <v>24.5</v>
      </c>
      <c r="EI7" s="52" t="str">
        <f t="shared" si="27"/>
        <v>-</v>
      </c>
      <c r="EJ7" s="52">
        <f t="shared" si="27"/>
        <v>52.9</v>
      </c>
      <c r="EK7" s="52">
        <f t="shared" si="27"/>
        <v>54.3</v>
      </c>
      <c r="EL7" s="52">
        <f t="shared" si="27"/>
        <v>54.9</v>
      </c>
      <c r="EM7" s="52">
        <f t="shared" si="27"/>
        <v>56.1</v>
      </c>
      <c r="EN7" s="52"/>
      <c r="EO7" s="52" t="str">
        <f>EO8</f>
        <v>-</v>
      </c>
      <c r="EP7" s="52">
        <f t="shared" ref="EP7:EX7" si="28">EP8</f>
        <v>23.4</v>
      </c>
      <c r="EQ7" s="52">
        <f t="shared" si="28"/>
        <v>33.200000000000003</v>
      </c>
      <c r="ER7" s="52">
        <f t="shared" si="28"/>
        <v>44</v>
      </c>
      <c r="ES7" s="52">
        <f t="shared" si="28"/>
        <v>55.6</v>
      </c>
      <c r="ET7" s="52" t="str">
        <f t="shared" si="28"/>
        <v>-</v>
      </c>
      <c r="EU7" s="52">
        <f t="shared" si="28"/>
        <v>69.400000000000006</v>
      </c>
      <c r="EV7" s="52">
        <f t="shared" si="28"/>
        <v>69.900000000000006</v>
      </c>
      <c r="EW7" s="52">
        <f t="shared" si="28"/>
        <v>68.8</v>
      </c>
      <c r="EX7" s="52">
        <f t="shared" si="28"/>
        <v>69.7</v>
      </c>
      <c r="EY7" s="52"/>
      <c r="EZ7" s="53" t="str">
        <f>EZ8</f>
        <v>-</v>
      </c>
      <c r="FA7" s="53">
        <f t="shared" ref="FA7:FI7" si="29">FA8</f>
        <v>54850550</v>
      </c>
      <c r="FB7" s="53">
        <f t="shared" si="29"/>
        <v>55805525</v>
      </c>
      <c r="FC7" s="53">
        <f t="shared" si="29"/>
        <v>56225291</v>
      </c>
      <c r="FD7" s="53">
        <f t="shared" si="29"/>
        <v>56352769</v>
      </c>
      <c r="FE7" s="53" t="str">
        <f t="shared" si="29"/>
        <v>-</v>
      </c>
      <c r="FF7" s="53">
        <f t="shared" si="29"/>
        <v>49696718</v>
      </c>
      <c r="FG7" s="53">
        <f t="shared" si="29"/>
        <v>50234873</v>
      </c>
      <c r="FH7" s="53">
        <f t="shared" si="29"/>
        <v>50294422</v>
      </c>
      <c r="FI7" s="53">
        <f t="shared" si="29"/>
        <v>49693831</v>
      </c>
      <c r="FJ7" s="53"/>
    </row>
    <row r="8" spans="1:166" s="54" customFormat="1" x14ac:dyDescent="0.15">
      <c r="A8" s="35"/>
      <c r="B8" s="55">
        <v>2022</v>
      </c>
      <c r="C8" s="55">
        <v>280003</v>
      </c>
      <c r="D8" s="55">
        <v>46</v>
      </c>
      <c r="E8" s="55">
        <v>6</v>
      </c>
      <c r="F8" s="55">
        <v>0</v>
      </c>
      <c r="G8" s="55">
        <v>7</v>
      </c>
      <c r="H8" s="55" t="s">
        <v>161</v>
      </c>
      <c r="I8" s="55" t="s">
        <v>161</v>
      </c>
      <c r="J8" s="55" t="s">
        <v>162</v>
      </c>
      <c r="K8" s="55" t="s">
        <v>163</v>
      </c>
      <c r="L8" s="55" t="s">
        <v>164</v>
      </c>
      <c r="M8" s="55" t="s">
        <v>165</v>
      </c>
      <c r="N8" s="55" t="s">
        <v>166</v>
      </c>
      <c r="O8" s="55" t="s">
        <v>167</v>
      </c>
      <c r="P8" s="55" t="s">
        <v>168</v>
      </c>
      <c r="Q8" s="56">
        <v>27</v>
      </c>
      <c r="R8" s="55" t="s">
        <v>169</v>
      </c>
      <c r="S8" s="55" t="s">
        <v>170</v>
      </c>
      <c r="T8" s="55" t="s">
        <v>171</v>
      </c>
      <c r="U8" s="56">
        <v>5459867</v>
      </c>
      <c r="V8" s="56">
        <v>26679</v>
      </c>
      <c r="W8" s="55" t="s">
        <v>40</v>
      </c>
      <c r="X8" s="55" t="s">
        <v>172</v>
      </c>
      <c r="Y8" s="57" t="s">
        <v>173</v>
      </c>
      <c r="Z8" s="56">
        <v>316</v>
      </c>
      <c r="AA8" s="56" t="s">
        <v>40</v>
      </c>
      <c r="AB8" s="56" t="s">
        <v>40</v>
      </c>
      <c r="AC8" s="56" t="s">
        <v>40</v>
      </c>
      <c r="AD8" s="56">
        <v>4</v>
      </c>
      <c r="AE8" s="56">
        <v>320</v>
      </c>
      <c r="AF8" s="56">
        <v>316</v>
      </c>
      <c r="AG8" s="56" t="s">
        <v>40</v>
      </c>
      <c r="AH8" s="56">
        <v>316</v>
      </c>
      <c r="AI8" s="58" t="s">
        <v>40</v>
      </c>
      <c r="AJ8" s="58">
        <v>87.3</v>
      </c>
      <c r="AK8" s="58">
        <v>95.2</v>
      </c>
      <c r="AL8" s="58">
        <v>96.4</v>
      </c>
      <c r="AM8" s="58">
        <v>99</v>
      </c>
      <c r="AN8" s="58" t="s">
        <v>40</v>
      </c>
      <c r="AO8" s="58">
        <v>97</v>
      </c>
      <c r="AP8" s="58">
        <v>102.4</v>
      </c>
      <c r="AQ8" s="58">
        <v>107.2</v>
      </c>
      <c r="AR8" s="58">
        <v>104.8</v>
      </c>
      <c r="AS8" s="58">
        <v>103.5</v>
      </c>
      <c r="AT8" s="58" t="s">
        <v>40</v>
      </c>
      <c r="AU8" s="58">
        <v>78.2</v>
      </c>
      <c r="AV8" s="58">
        <v>73</v>
      </c>
      <c r="AW8" s="58">
        <v>74.400000000000006</v>
      </c>
      <c r="AX8" s="58">
        <v>81.400000000000006</v>
      </c>
      <c r="AY8" s="58" t="s">
        <v>40</v>
      </c>
      <c r="AZ8" s="58">
        <v>89.3</v>
      </c>
      <c r="BA8" s="58">
        <v>84.1</v>
      </c>
      <c r="BB8" s="58">
        <v>86.3</v>
      </c>
      <c r="BC8" s="58">
        <v>86.6</v>
      </c>
      <c r="BD8" s="58">
        <v>86.4</v>
      </c>
      <c r="BE8" s="59" t="s">
        <v>40</v>
      </c>
      <c r="BF8" s="59">
        <v>73.7</v>
      </c>
      <c r="BG8" s="59">
        <v>69.400000000000006</v>
      </c>
      <c r="BH8" s="59">
        <v>71</v>
      </c>
      <c r="BI8" s="59">
        <v>78.2</v>
      </c>
      <c r="BJ8" s="59" t="s">
        <v>40</v>
      </c>
      <c r="BK8" s="59">
        <v>86.5</v>
      </c>
      <c r="BL8" s="59">
        <v>81.400000000000006</v>
      </c>
      <c r="BM8" s="59">
        <v>83.7</v>
      </c>
      <c r="BN8" s="59">
        <v>84</v>
      </c>
      <c r="BO8" s="59">
        <v>83.7</v>
      </c>
      <c r="BP8" s="58" t="s">
        <v>40</v>
      </c>
      <c r="BQ8" s="58">
        <v>60.6</v>
      </c>
      <c r="BR8" s="58">
        <v>63</v>
      </c>
      <c r="BS8" s="58">
        <v>67.400000000000006</v>
      </c>
      <c r="BT8" s="58">
        <v>80.2</v>
      </c>
      <c r="BU8" s="58" t="s">
        <v>40</v>
      </c>
      <c r="BV8" s="58">
        <v>74.400000000000006</v>
      </c>
      <c r="BW8" s="58">
        <v>66.5</v>
      </c>
      <c r="BX8" s="58">
        <v>66.8</v>
      </c>
      <c r="BY8" s="58">
        <v>66.599999999999994</v>
      </c>
      <c r="BZ8" s="58">
        <v>66.8</v>
      </c>
      <c r="CA8" s="59" t="s">
        <v>40</v>
      </c>
      <c r="CB8" s="59">
        <v>51955</v>
      </c>
      <c r="CC8" s="59">
        <v>56339</v>
      </c>
      <c r="CD8" s="59">
        <v>57357</v>
      </c>
      <c r="CE8" s="59">
        <v>56975</v>
      </c>
      <c r="CF8" s="59" t="s">
        <v>40</v>
      </c>
      <c r="CG8" s="59">
        <v>53523</v>
      </c>
      <c r="CH8" s="59">
        <v>57368</v>
      </c>
      <c r="CI8" s="59">
        <v>59838</v>
      </c>
      <c r="CJ8" s="59">
        <v>62697</v>
      </c>
      <c r="CK8" s="58">
        <v>61837</v>
      </c>
      <c r="CL8" s="59" t="s">
        <v>40</v>
      </c>
      <c r="CM8" s="59">
        <v>30501</v>
      </c>
      <c r="CN8" s="59">
        <v>14802</v>
      </c>
      <c r="CO8" s="59">
        <v>15277</v>
      </c>
      <c r="CP8" s="59">
        <v>15216</v>
      </c>
      <c r="CQ8" s="59" t="s">
        <v>40</v>
      </c>
      <c r="CR8" s="59">
        <v>15111</v>
      </c>
      <c r="CS8" s="59">
        <v>15986</v>
      </c>
      <c r="CT8" s="59">
        <v>16421</v>
      </c>
      <c r="CU8" s="59">
        <v>17279</v>
      </c>
      <c r="CV8" s="58">
        <v>17600</v>
      </c>
      <c r="CW8" s="59" t="s">
        <v>40</v>
      </c>
      <c r="CX8" s="59">
        <v>68.7</v>
      </c>
      <c r="CY8" s="59">
        <v>74.400000000000006</v>
      </c>
      <c r="CZ8" s="59">
        <v>71.900000000000006</v>
      </c>
      <c r="DA8" s="59">
        <v>64</v>
      </c>
      <c r="DB8" s="59" t="s">
        <v>40</v>
      </c>
      <c r="DC8" s="59">
        <v>56.2</v>
      </c>
      <c r="DD8" s="59">
        <v>60.8</v>
      </c>
      <c r="DE8" s="59">
        <v>57.4</v>
      </c>
      <c r="DF8" s="59">
        <v>55.7</v>
      </c>
      <c r="DG8" s="59">
        <v>55.6</v>
      </c>
      <c r="DH8" s="59" t="s">
        <v>40</v>
      </c>
      <c r="DI8" s="59">
        <v>19.7</v>
      </c>
      <c r="DJ8" s="59">
        <v>19</v>
      </c>
      <c r="DK8" s="59">
        <v>20.2</v>
      </c>
      <c r="DL8" s="59">
        <v>20.2</v>
      </c>
      <c r="DM8" s="59" t="s">
        <v>40</v>
      </c>
      <c r="DN8" s="59">
        <v>24.2</v>
      </c>
      <c r="DO8" s="59">
        <v>24.1</v>
      </c>
      <c r="DP8" s="59">
        <v>23.9</v>
      </c>
      <c r="DQ8" s="59">
        <v>24.4</v>
      </c>
      <c r="DR8" s="59">
        <v>25.1</v>
      </c>
      <c r="DS8" s="59" t="s">
        <v>40</v>
      </c>
      <c r="DT8" s="59">
        <v>189.7</v>
      </c>
      <c r="DU8" s="59">
        <v>190.7</v>
      </c>
      <c r="DV8" s="59">
        <v>193.8</v>
      </c>
      <c r="DW8" s="59">
        <v>195.8</v>
      </c>
      <c r="DX8" s="59" t="s">
        <v>40</v>
      </c>
      <c r="DY8" s="59">
        <v>75.099999999999994</v>
      </c>
      <c r="DZ8" s="59">
        <v>83.2</v>
      </c>
      <c r="EA8" s="59">
        <v>84.6</v>
      </c>
      <c r="EB8" s="59">
        <v>67.8</v>
      </c>
      <c r="EC8" s="59">
        <v>63</v>
      </c>
      <c r="ED8" s="58" t="s">
        <v>40</v>
      </c>
      <c r="EE8" s="58">
        <v>6.8</v>
      </c>
      <c r="EF8" s="58">
        <v>12.5</v>
      </c>
      <c r="EG8" s="58">
        <v>18.399999999999999</v>
      </c>
      <c r="EH8" s="58">
        <v>24.5</v>
      </c>
      <c r="EI8" s="58" t="s">
        <v>40</v>
      </c>
      <c r="EJ8" s="58">
        <v>52.9</v>
      </c>
      <c r="EK8" s="58">
        <v>54.3</v>
      </c>
      <c r="EL8" s="58">
        <v>54.9</v>
      </c>
      <c r="EM8" s="58">
        <v>56.1</v>
      </c>
      <c r="EN8" s="58">
        <v>56.4</v>
      </c>
      <c r="EO8" s="58" t="s">
        <v>40</v>
      </c>
      <c r="EP8" s="58">
        <v>23.4</v>
      </c>
      <c r="EQ8" s="58">
        <v>33.200000000000003</v>
      </c>
      <c r="ER8" s="58">
        <v>44</v>
      </c>
      <c r="ES8" s="58">
        <v>55.6</v>
      </c>
      <c r="ET8" s="58" t="s">
        <v>40</v>
      </c>
      <c r="EU8" s="58">
        <v>69.400000000000006</v>
      </c>
      <c r="EV8" s="58">
        <v>69.900000000000006</v>
      </c>
      <c r="EW8" s="58">
        <v>68.8</v>
      </c>
      <c r="EX8" s="58">
        <v>69.7</v>
      </c>
      <c r="EY8" s="58">
        <v>70.7</v>
      </c>
      <c r="EZ8" s="59" t="s">
        <v>40</v>
      </c>
      <c r="FA8" s="59">
        <v>54850550</v>
      </c>
      <c r="FB8" s="59">
        <v>55805525</v>
      </c>
      <c r="FC8" s="59">
        <v>56225291</v>
      </c>
      <c r="FD8" s="59">
        <v>56352769</v>
      </c>
      <c r="FE8" s="59" t="s">
        <v>40</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2023-12-20T05:09:29Z</dcterms:created>
  <dcterms:modified xsi:type="dcterms:W3CDTF">2024-01-18T05:15:49Z</dcterms:modified>
  <cp:category/>
</cp:coreProperties>
</file>