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26.34.8\経営計画\◎どこまで保存必要　（６）経営比較分析表\R5\02　回答\"/>
    </mc:Choice>
  </mc:AlternateContent>
  <xr:revisionPtr revIDLastSave="0" documentId="13_ncr:1_{DA82F6C4-A6E6-4A58-9CDB-D4CBBF79D7B2}" xr6:coauthVersionLast="47" xr6:coauthVersionMax="47" xr10:uidLastSave="{00000000-0000-0000-0000-000000000000}"/>
  <workbookProtection workbookAlgorithmName="SHA-512" workbookHashValue="iVbPTkp6NeKn1UBEanUknZC5cXAbBHyiiX8EeadSPmxXtmkSwxY6/NiODIlUbvJjrGte5Kpbx1EjWwsez6RzKw==" workbookSaltValue="YELaORKWb3kcWAFthWq85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Q6" i="5"/>
  <c r="W10" i="4" s="1"/>
  <c r="P6" i="5"/>
  <c r="P10" i="4" s="1"/>
  <c r="O6" i="5"/>
  <c r="N6" i="5"/>
  <c r="B10" i="4" s="1"/>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G85" i="4"/>
  <c r="F85" i="4"/>
  <c r="BB10" i="4"/>
  <c r="AT10" i="4"/>
  <c r="I10" i="4"/>
  <c r="AL8" i="4"/>
  <c r="AD8" i="4"/>
  <c r="W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<sst xmlns="http://schemas.openxmlformats.org/spreadsheetml/2006/main" count="228" uniqueCount="114">
  <si>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</si>
  <si>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</si>
  <si>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</si>
  <si>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</si>
  <si>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</si>
  <si>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</si>
  <si>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</si>
  <si>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</si>
  <si>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</si>
  <si>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</si>
  <si>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</si>
  <si>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</si>
  <si>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</si>
  <si>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</si>
  <si>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</si>
  <si>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</si>
  <si>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</si>
  <si>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</si>
  <si>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</si>
  <si>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</si>
  <si>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</si>
  <si>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</si>
  <si>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</si>
  <si>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</si>
  <si>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</si>
  <si>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</si>
  <si>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</si>
  <si>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</si>
  <si>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</si>
  <si>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</si>
  <si>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</si>
  <si>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</si>
  <si>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</si>
  <si>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</si>
  <si>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</si>
  <si>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</si>
  <si>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</si>
  <si>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</si>
  <si>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</si>
  <si>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</si>
  <si>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</si>
  <si>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</si>
  <si>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</si>
  <si>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</si>
  <si>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</si>
  <si>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</si>
  <si>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</si>
  <si>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</si>
  <si>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</si>
  <si>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</si>
  <si>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</si>
  <si>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</si>
  <si>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</si>
  <si>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</si>
  <si>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</si>
  <si>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</si>
  <si>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</si>
  <si>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</si>
  <si>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</si>
  <si>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</si>
  <si>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</si>
  <si>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</si>
  <si>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</si>
  <si>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</si>
  <si>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</si>
  <si>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</si>
  <si>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</si>
  <si>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</si>
  <si>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</si>
  <si>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</si>
  <si>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</si>
  <si>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</si>
  <si>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</si>
  <si>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</si>
  <si>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</si>
  <si>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</si>
  <si>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</si>
  <si>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</si>
  <si>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</si>
  <si>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</si>
  <si>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</si>
  <si>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</si>
  <si>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</si>
  <si>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</si>
  <si>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</si>
  <si>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</si>
  <si>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</si>
  <si>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</si>
  <si>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</si>
  <si>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</si>
  <si>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</si>
  <si>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</si>
  <si>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</si>
  <si>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</si>
  <si>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</si>
  <si>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</si>
  <si>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</si>
  <si>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</si>
  <si>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</si>
  <si>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</si>
  <si>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</si>
  <si>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</si>
  <si>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</si>
  <si>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</si>
  <si>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</si>
  <si>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</si>
  <si>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</si>
  <si>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</si>
  <si>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</si>
  <si>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</si>
  <si>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</si>
  <si>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昭和40年代に建設・設置されたものが多いが、計画的な点検補修により設備の長寿命化を図るとともに、管路については老朽度調査を実施し耐震性も含め良好な状態であることを確認しながら整備を行ってきた。
補修・故障歴等の実績などから法定耐用年数を超えた独自の更新基準年数により計画的に更新を行っていることから、有形固定資産減価償却率及び管路経年化率は高い水準にある。
現在、県営水道と市町村水道で「県域水道一体化」に向けた新たな施設整備計画等の策定を進めており、今後はその計画方針に沿った整備（更新）を進めていくこととなる。</t>
    <phoneticPr fontId="4"/>
  </si>
  <si>
    <t>本県では、県営水道と市町村水道を「県域水道」として一体と捉え、県域全体で水道資産の最適化を図り、水道事業の抱える諸課題の解決方策として「県域水道一体化」の実現を目指している。
令和6年度の企業団設立、令和7年4月の事業統合を目指して取り組みを進めているところである。
県営水道としては、企業団設立までは良好な経営を継続するため効率的な事業運営を継続するとともに、施設の老朽化や施設利用率の課題に対しても県域水道一体化を踏まえた更新計画の見直し、ダウンサイジングなどにより改善していきたい。</t>
    <phoneticPr fontId="4"/>
  </si>
  <si>
    <t>市町村の自己水源を県営水道の水源に転換する「県水転換」事業に取り組んできた結果、配水収益は減少したものの経営状況は良く、経常収支比率及び流動比率については類似団体平均値を上回っている。
企業債残高については、平成28年度より新たな借入をせず着実に償還を進めたことから減少してきており、企業債残高対給水収益比率についても類似団体平均値を下回ってきた。
一方で、本県の水源は需要の多い地域から遠隔にあり導水管延長が長く、給水区域も給水量に比べ広範囲で送水管延長も長いため、費用のうち資本費（減価償却費及び企業債利息）が割高になっている。このため給水原価が類似団体平均を上回っている。また、近年修繕費、動力費、薬品費が上昇傾向であり、人口減少の影響も受けて、給水原価は増加することとなった。
水需給計画に基づき施設建設・拡張を行ったが、人口減少により想定した水需要の伸びがなかったため、施設利用率が低くなっている。</t>
    <rPh sb="296" eb="299">
      <t>シュウゼンヒ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</si>
</sst>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C1-40B6-A0FD-9F7974833D3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F4C1-40B6-A0FD-9F7974833D3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52.03</c:v>
                </c:pt>
                <c:pt idx="1">
                  <c:v>52.58</c:v>
                </c:pt>
                <c:pt idx="2">
                  <c:v>52.88</c:v>
                </c:pt>
                <c:pt idx="3">
                  <c:v>52.36</c:v>
                </c:pt>
                <c:pt idx="4">
                  <c:v>51.93</c:v>
                </c:pt>
              </c:numCache>
            </c:numRef>
          </c:val>
          <c:extLst>
            <c:ext xmlns:c16="http://schemas.microsoft.com/office/drawing/2014/chart" uri="{C3380CC4-5D6E-409C-BE32-E72D297353CC}">
              <c16:uniqueId val="{00000000-3554-4D71-8C9C-B79715A0F1F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3554-4D71-8C9C-B79715A0F1F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99.25</c:v>
                </c:pt>
                <c:pt idx="1">
                  <c:v>99.37</c:v>
                </c:pt>
                <c:pt idx="2">
                  <c:v>99</c:v>
                </c:pt>
                <c:pt idx="3">
                  <c:v>99.17</c:v>
                </c:pt>
                <c:pt idx="4">
                  <c:v>99.22</c:v>
                </c:pt>
              </c:numCache>
            </c:numRef>
          </c:val>
          <c:extLst>
            <c:ext xmlns:c16="http://schemas.microsoft.com/office/drawing/2014/chart" uri="{C3380CC4-5D6E-409C-BE32-E72D297353CC}">
              <c16:uniqueId val="{00000000-B6AB-4D6F-A28E-B308159E65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B6AB-4D6F-A28E-B308159E65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127.89</c:v>
                </c:pt>
                <c:pt idx="1">
                  <c:v>128.91</c:v>
                </c:pt>
                <c:pt idx="2">
                  <c:v>124.52</c:v>
                </c:pt>
                <c:pt idx="3">
                  <c:v>122.11</c:v>
                </c:pt>
                <c:pt idx="4">
                  <c:v>119.67</c:v>
                </c:pt>
              </c:numCache>
            </c:numRef>
          </c:val>
          <c:extLst>
            <c:ext xmlns:c16="http://schemas.microsoft.com/office/drawing/2014/chart" uri="{C3380CC4-5D6E-409C-BE32-E72D297353CC}">
              <c16:uniqueId val="{00000000-44A0-4215-82F8-0AC128A6C9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44A0-4215-82F8-0AC128A6C9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65.2</c:v>
                </c:pt>
                <c:pt idx="1">
                  <c:v>66.17</c:v>
                </c:pt>
                <c:pt idx="2">
                  <c:v>67.31</c:v>
                </c:pt>
                <c:pt idx="3">
                  <c:v>69.02</c:v>
                </c:pt>
                <c:pt idx="4">
                  <c:v>70.28</c:v>
                </c:pt>
              </c:numCache>
            </c:numRef>
          </c:val>
          <c:extLst>
            <c:ext xmlns:c16="http://schemas.microsoft.com/office/drawing/2014/chart" uri="{C3380CC4-5D6E-409C-BE32-E72D297353CC}">
              <c16:uniqueId val="{00000000-6641-43B0-9479-CB856FDF36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6641-43B0-9479-CB856FDF36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41.25</c:v>
                </c:pt>
                <c:pt idx="1">
                  <c:v>43.18</c:v>
                </c:pt>
                <c:pt idx="2">
                  <c:v>45.13</c:v>
                </c:pt>
                <c:pt idx="3">
                  <c:v>46.18</c:v>
                </c:pt>
                <c:pt idx="4">
                  <c:v>48.51</c:v>
                </c:pt>
              </c:numCache>
            </c:numRef>
          </c:val>
          <c:extLst>
            <c:ext xmlns:c16="http://schemas.microsoft.com/office/drawing/2014/chart" uri="{C3380CC4-5D6E-409C-BE32-E72D297353CC}">
              <c16:uniqueId val="{00000000-DE66-4F86-865D-357C58D8FD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DE66-4F86-865D-357C58D8FD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80-4082-AA9E-E48FEB8FA7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2180-4082-AA9E-E48FEB8FA7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501.14</c:v>
                </c:pt>
                <c:pt idx="1">
                  <c:v>604.41</c:v>
                </c:pt>
                <c:pt idx="2">
                  <c:v>561.04999999999995</c:v>
                </c:pt>
                <c:pt idx="3">
                  <c:v>641.35</c:v>
                </c:pt>
                <c:pt idx="4">
                  <c:v>642.71</c:v>
                </c:pt>
              </c:numCache>
            </c:numRef>
          </c:val>
          <c:extLst>
            <c:ext xmlns:c16="http://schemas.microsoft.com/office/drawing/2014/chart" uri="{C3380CC4-5D6E-409C-BE32-E72D297353CC}">
              <c16:uniqueId val="{00000000-FDCA-45D5-A804-5C2E738A55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FDCA-45D5-A804-5C2E738A55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282.39</c:v>
                </c:pt>
                <c:pt idx="1">
                  <c:v>254.03</c:v>
                </c:pt>
                <c:pt idx="2">
                  <c:v>231.31</c:v>
                </c:pt>
                <c:pt idx="3">
                  <c:v>210.06</c:v>
                </c:pt>
                <c:pt idx="4">
                  <c:v>188.83</c:v>
                </c:pt>
              </c:numCache>
            </c:numRef>
          </c:val>
          <c:extLst>
            <c:ext xmlns:c16="http://schemas.microsoft.com/office/drawing/2014/chart" uri="{C3380CC4-5D6E-409C-BE32-E72D297353CC}">
              <c16:uniqueId val="{00000000-C9CB-4B57-8CB6-D77EB4BEA3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C9CB-4B57-8CB6-D77EB4BEA3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131.74</c:v>
                </c:pt>
                <c:pt idx="1">
                  <c:v>133.18</c:v>
                </c:pt>
                <c:pt idx="2">
                  <c:v>128.15</c:v>
                </c:pt>
                <c:pt idx="3">
                  <c:v>125.27</c:v>
                </c:pt>
                <c:pt idx="4">
                  <c:v>122.2</c:v>
                </c:pt>
              </c:numCache>
            </c:numRef>
          </c:val>
          <c:extLst>
            <c:ext xmlns:c16="http://schemas.microsoft.com/office/drawing/2014/chart" uri="{C3380CC4-5D6E-409C-BE32-E72D297353CC}">
              <c16:uniqueId val="{00000000-DE2B-473E-A92E-6A7334A2A44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DE2B-473E-A92E-6A7334A2A44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91.37</c:v>
                </c:pt>
                <c:pt idx="1">
                  <c:v>89.92</c:v>
                </c:pt>
                <c:pt idx="2">
                  <c:v>93.17</c:v>
                </c:pt>
                <c:pt idx="3">
                  <c:v>95.2</c:v>
                </c:pt>
                <c:pt idx="4">
                  <c:v>97.52</c:v>
                </c:pt>
              </c:numCache>
            </c:numRef>
          </c:val>
          <c:extLst>
            <c:ext xmlns:c16="http://schemas.microsoft.com/office/drawing/2014/chart" uri="{C3380CC4-5D6E-409C-BE32-E72D297353CC}">
              <c16:uniqueId val="{00000000-4DE1-44E0-978F-766DEF88148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4DE1-44E0-978F-766DEF88148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奈良県</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非設置</v>
      </c>
      <c r="AE8" s="44"/>
      <c r="AF8" s="44"/>
      <c r="AG8" s="44"/>
      <c r="AH8" s="44"/>
      <c r="AI8" s="44"/>
      <c r="AJ8" s="44"/>
      <c r="AK8" s="2"/>
      <c r="AL8" s="45">
        <f>データ!$R$6</f>
        <v>1325385</v>
      </c>
      <c r="AM8" s="45"/>
      <c r="AN8" s="45"/>
      <c r="AO8" s="45"/>
      <c r="AP8" s="45"/>
      <c r="AQ8" s="45"/>
      <c r="AR8" s="45"/>
      <c r="AS8" s="45"/>
      <c r="AT8" s="46">
        <f>データ!$S$6</f>
        <v>3690.94</v>
      </c>
      <c r="AU8" s="47"/>
      <c r="AV8" s="47"/>
      <c r="AW8" s="47"/>
      <c r="AX8" s="47"/>
      <c r="AY8" s="47"/>
      <c r="AZ8" s="47"/>
      <c r="BA8" s="47"/>
      <c r="BB8" s="48">
        <f>データ!$T$6</f>
        <v>359.09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81.349999999999994</v>
      </c>
      <c r="J10" s="47"/>
      <c r="K10" s="47"/>
      <c r="L10" s="47"/>
      <c r="M10" s="47"/>
      <c r="N10" s="47"/>
      <c r="O10" s="81"/>
      <c r="P10" s="48">
        <f>データ!$P$6</f>
        <v>99</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1237062</v>
      </c>
      <c r="AM10" s="45"/>
      <c r="AN10" s="45"/>
      <c r="AO10" s="45"/>
      <c r="AP10" s="45"/>
      <c r="AQ10" s="45"/>
      <c r="AR10" s="45"/>
      <c r="AS10" s="45"/>
      <c r="AT10" s="46">
        <f>データ!$V$6</f>
        <v>1150.1300000000001</v>
      </c>
      <c r="AU10" s="47"/>
      <c r="AV10" s="47"/>
      <c r="AW10" s="47"/>
      <c r="AX10" s="47"/>
      <c r="AY10" s="47"/>
      <c r="AZ10" s="47"/>
      <c r="BA10" s="47"/>
      <c r="BB10" s="48">
        <f>データ!$W$6</f>
        <v>1075.58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PuHW/5B+YPgvy6cvNXIH1mrt4yQFm3p8MGCuDpa+CFTlZJvDO3ggfEMGlgqXvOvvQKfgq3ZiiEGVsHnekwAGFg==" saltValue="FqJpPVdQwkbikDQFU5xGj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290009</v>
      </c>
      <c r="D6" s="20">
        <f t="shared" si="3"/>
        <v>46</v>
      </c>
      <c r="E6" s="20">
        <f t="shared" si="3"/>
        <v>1</v>
      </c>
      <c r="F6" s="20">
        <f t="shared" si="3"/>
        <v>0</v>
      </c>
      <c r="G6" s="20">
        <f t="shared" si="3"/>
        <v>2</v>
      </c>
      <c r="H6" s="20" t="str">
        <f t="shared" si="3"/>
        <v>奈良県</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81.349999999999994</v>
      </c>
      <c r="P6" s="21">
        <f t="shared" si="3"/>
        <v>99</v>
      </c>
      <c r="Q6" s="21">
        <f t="shared" si="3"/>
        <v>0</v>
      </c>
      <c r="R6" s="21">
        <f t="shared" si="3"/>
        <v>1325385</v>
      </c>
      <c r="S6" s="21">
        <f t="shared" si="3"/>
        <v>3690.94</v>
      </c>
      <c r="T6" s="21">
        <f t="shared" si="3"/>
        <v>359.09</v>
      </c>
      <c r="U6" s="21">
        <f t="shared" si="3"/>
        <v>1237062</v>
      </c>
      <c r="V6" s="21">
        <f t="shared" si="3"/>
        <v>1150.1300000000001</v>
      </c>
      <c r="W6" s="21">
        <f t="shared" si="3"/>
        <v>1075.58</v>
      </c>
      <c r="X6" s="22">
        <f>IF(X7="",NA(),X7)</f>
        <v>127.89</v>
      </c>
      <c r="Y6" s="22">
        <f t="shared" ref="Y6:AG6" si="4">IF(Y7="",NA(),Y7)</f>
        <v>128.91</v>
      </c>
      <c r="Z6" s="22">
        <f t="shared" si="4"/>
        <v>124.52</v>
      </c>
      <c r="AA6" s="22">
        <f t="shared" si="4"/>
        <v>122.11</v>
      </c>
      <c r="AB6" s="22">
        <f t="shared" si="4"/>
        <v>119.67</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501.14</v>
      </c>
      <c r="AU6" s="22">
        <f t="shared" ref="AU6:BC6" si="6">IF(AU7="",NA(),AU7)</f>
        <v>604.41</v>
      </c>
      <c r="AV6" s="22">
        <f t="shared" si="6"/>
        <v>561.04999999999995</v>
      </c>
      <c r="AW6" s="22">
        <f t="shared" si="6"/>
        <v>641.35</v>
      </c>
      <c r="AX6" s="22">
        <f t="shared" si="6"/>
        <v>642.71</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282.39</v>
      </c>
      <c r="BF6" s="22">
        <f t="shared" ref="BF6:BN6" si="7">IF(BF7="",NA(),BF7)</f>
        <v>254.03</v>
      </c>
      <c r="BG6" s="22">
        <f t="shared" si="7"/>
        <v>231.31</v>
      </c>
      <c r="BH6" s="22">
        <f t="shared" si="7"/>
        <v>210.06</v>
      </c>
      <c r="BI6" s="22">
        <f t="shared" si="7"/>
        <v>188.83</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131.74</v>
      </c>
      <c r="BQ6" s="22">
        <f t="shared" ref="BQ6:BY6" si="8">IF(BQ7="",NA(),BQ7)</f>
        <v>133.18</v>
      </c>
      <c r="BR6" s="22">
        <f t="shared" si="8"/>
        <v>128.15</v>
      </c>
      <c r="BS6" s="22">
        <f t="shared" si="8"/>
        <v>125.27</v>
      </c>
      <c r="BT6" s="22">
        <f t="shared" si="8"/>
        <v>122.2</v>
      </c>
      <c r="BU6" s="22">
        <f t="shared" si="8"/>
        <v>112.83</v>
      </c>
      <c r="BV6" s="22">
        <f t="shared" si="8"/>
        <v>112.84</v>
      </c>
      <c r="BW6" s="22">
        <f t="shared" si="8"/>
        <v>110.77</v>
      </c>
      <c r="BX6" s="22">
        <f t="shared" si="8"/>
        <v>112.35</v>
      </c>
      <c r="BY6" s="22">
        <f t="shared" si="8"/>
        <v>106.47</v>
      </c>
      <c r="BZ6" s="21" t="str">
        <f>IF(BZ7="","",IF(BZ7="-","【-】","【"&amp;SUBSTITUTE(TEXT(BZ7,"#,##0.00"),"-","△")&amp;"】"))</f>
        <v>【106.47】</v>
      </c>
      <c r="CA6" s="22">
        <f>IF(CA7="",NA(),CA7)</f>
        <v>91.37</v>
      </c>
      <c r="CB6" s="22">
        <f t="shared" ref="CB6:CJ6" si="9">IF(CB7="",NA(),CB7)</f>
        <v>89.92</v>
      </c>
      <c r="CC6" s="22">
        <f t="shared" si="9"/>
        <v>93.17</v>
      </c>
      <c r="CD6" s="22">
        <f t="shared" si="9"/>
        <v>95.2</v>
      </c>
      <c r="CE6" s="22">
        <f t="shared" si="9"/>
        <v>97.52</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52.03</v>
      </c>
      <c r="CM6" s="22">
        <f t="shared" ref="CM6:CU6" si="10">IF(CM7="",NA(),CM7)</f>
        <v>52.58</v>
      </c>
      <c r="CN6" s="22">
        <f t="shared" si="10"/>
        <v>52.88</v>
      </c>
      <c r="CO6" s="22">
        <f t="shared" si="10"/>
        <v>52.36</v>
      </c>
      <c r="CP6" s="22">
        <f t="shared" si="10"/>
        <v>51.93</v>
      </c>
      <c r="CQ6" s="22">
        <f t="shared" si="10"/>
        <v>61.77</v>
      </c>
      <c r="CR6" s="22">
        <f t="shared" si="10"/>
        <v>61.69</v>
      </c>
      <c r="CS6" s="22">
        <f t="shared" si="10"/>
        <v>62.26</v>
      </c>
      <c r="CT6" s="22">
        <f t="shared" si="10"/>
        <v>62.22</v>
      </c>
      <c r="CU6" s="22">
        <f t="shared" si="10"/>
        <v>61.45</v>
      </c>
      <c r="CV6" s="21" t="str">
        <f>IF(CV7="","",IF(CV7="-","【-】","【"&amp;SUBSTITUTE(TEXT(CV7,"#,##0.00"),"-","△")&amp;"】"))</f>
        <v>【61.45】</v>
      </c>
      <c r="CW6" s="22">
        <f>IF(CW7="",NA(),CW7)</f>
        <v>99.25</v>
      </c>
      <c r="CX6" s="22">
        <f t="shared" ref="CX6:DF6" si="11">IF(CX7="",NA(),CX7)</f>
        <v>99.37</v>
      </c>
      <c r="CY6" s="22">
        <f t="shared" si="11"/>
        <v>99</v>
      </c>
      <c r="CZ6" s="22">
        <f t="shared" si="11"/>
        <v>99.17</v>
      </c>
      <c r="DA6" s="22">
        <f t="shared" si="11"/>
        <v>99.22</v>
      </c>
      <c r="DB6" s="22">
        <f t="shared" si="11"/>
        <v>100.08</v>
      </c>
      <c r="DC6" s="22">
        <f t="shared" si="11"/>
        <v>100</v>
      </c>
      <c r="DD6" s="22">
        <f t="shared" si="11"/>
        <v>100.16</v>
      </c>
      <c r="DE6" s="22">
        <f t="shared" si="11"/>
        <v>100.28</v>
      </c>
      <c r="DF6" s="22">
        <f t="shared" si="11"/>
        <v>100.29</v>
      </c>
      <c r="DG6" s="21" t="str">
        <f>IF(DG7="","",IF(DG7="-","【-】","【"&amp;SUBSTITUTE(TEXT(DG7,"#,##0.00"),"-","△")&amp;"】"))</f>
        <v>【100.29】</v>
      </c>
      <c r="DH6" s="22">
        <f>IF(DH7="",NA(),DH7)</f>
        <v>65.2</v>
      </c>
      <c r="DI6" s="22">
        <f t="shared" ref="DI6:DQ6" si="12">IF(DI7="",NA(),DI7)</f>
        <v>66.17</v>
      </c>
      <c r="DJ6" s="22">
        <f t="shared" si="12"/>
        <v>67.31</v>
      </c>
      <c r="DK6" s="22">
        <f t="shared" si="12"/>
        <v>69.02</v>
      </c>
      <c r="DL6" s="22">
        <f t="shared" si="12"/>
        <v>70.28</v>
      </c>
      <c r="DM6" s="22">
        <f t="shared" si="12"/>
        <v>55.77</v>
      </c>
      <c r="DN6" s="22">
        <f t="shared" si="12"/>
        <v>56.48</v>
      </c>
      <c r="DO6" s="22">
        <f t="shared" si="12"/>
        <v>57.5</v>
      </c>
      <c r="DP6" s="22">
        <f t="shared" si="12"/>
        <v>58.52</v>
      </c>
      <c r="DQ6" s="22">
        <f t="shared" si="12"/>
        <v>59.51</v>
      </c>
      <c r="DR6" s="21" t="str">
        <f>IF(DR7="","",IF(DR7="-","【-】","【"&amp;SUBSTITUTE(TEXT(DR7,"#,##0.00"),"-","△")&amp;"】"))</f>
        <v>【59.51】</v>
      </c>
      <c r="DS6" s="22">
        <f>IF(DS7="",NA(),DS7)</f>
        <v>41.25</v>
      </c>
      <c r="DT6" s="22">
        <f t="shared" ref="DT6:EB6" si="13">IF(DT7="",NA(),DT7)</f>
        <v>43.18</v>
      </c>
      <c r="DU6" s="22">
        <f t="shared" si="13"/>
        <v>45.13</v>
      </c>
      <c r="DV6" s="22">
        <f t="shared" si="13"/>
        <v>46.18</v>
      </c>
      <c r="DW6" s="22">
        <f t="shared" si="13"/>
        <v>48.51</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290009</v>
      </c>
      <c r="D7" s="24">
        <v>46</v>
      </c>
      <c r="E7" s="24">
        <v>1</v>
      </c>
      <c r="F7" s="24">
        <v>0</v>
      </c>
      <c r="G7" s="24">
        <v>2</v>
      </c>
      <c r="H7" s="24" t="s">
        <v>93</v>
      </c>
      <c r="I7" s="24" t="s">
        <v>94</v>
      </c>
      <c r="J7" s="24" t="s">
        <v>95</v>
      </c>
      <c r="K7" s="24" t="s">
        <v>96</v>
      </c>
      <c r="L7" s="24" t="s">
        <v>97</v>
      </c>
      <c r="M7" s="24" t="s">
        <v>98</v>
      </c>
      <c r="N7" s="25" t="s">
        <v>99</v>
      </c>
      <c r="O7" s="25">
        <v>81.349999999999994</v>
      </c>
      <c r="P7" s="25">
        <v>99</v>
      </c>
      <c r="Q7" s="25">
        <v>0</v>
      </c>
      <c r="R7" s="25">
        <v>1325385</v>
      </c>
      <c r="S7" s="25">
        <v>3690.94</v>
      </c>
      <c r="T7" s="25">
        <v>359.09</v>
      </c>
      <c r="U7" s="25">
        <v>1237062</v>
      </c>
      <c r="V7" s="25">
        <v>1150.1300000000001</v>
      </c>
      <c r="W7" s="25">
        <v>1075.58</v>
      </c>
      <c r="X7" s="25">
        <v>127.89</v>
      </c>
      <c r="Y7" s="25">
        <v>128.91</v>
      </c>
      <c r="Z7" s="25">
        <v>124.52</v>
      </c>
      <c r="AA7" s="25">
        <v>122.11</v>
      </c>
      <c r="AB7" s="25">
        <v>119.67</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501.14</v>
      </c>
      <c r="AU7" s="25">
        <v>604.41</v>
      </c>
      <c r="AV7" s="25">
        <v>561.04999999999995</v>
      </c>
      <c r="AW7" s="25">
        <v>641.35</v>
      </c>
      <c r="AX7" s="25">
        <v>642.71</v>
      </c>
      <c r="AY7" s="25">
        <v>258.49</v>
      </c>
      <c r="AZ7" s="25">
        <v>271.10000000000002</v>
      </c>
      <c r="BA7" s="25">
        <v>284.45</v>
      </c>
      <c r="BB7" s="25">
        <v>309.23</v>
      </c>
      <c r="BC7" s="25">
        <v>313.43</v>
      </c>
      <c r="BD7" s="25">
        <v>313.43</v>
      </c>
      <c r="BE7" s="25">
        <v>282.39</v>
      </c>
      <c r="BF7" s="25">
        <v>254.03</v>
      </c>
      <c r="BG7" s="25">
        <v>231.31</v>
      </c>
      <c r="BH7" s="25">
        <v>210.06</v>
      </c>
      <c r="BI7" s="25">
        <v>188.83</v>
      </c>
      <c r="BJ7" s="25">
        <v>290.31</v>
      </c>
      <c r="BK7" s="25">
        <v>272.95999999999998</v>
      </c>
      <c r="BL7" s="25">
        <v>260.95999999999998</v>
      </c>
      <c r="BM7" s="25">
        <v>240.07</v>
      </c>
      <c r="BN7" s="25">
        <v>224.81</v>
      </c>
      <c r="BO7" s="25">
        <v>224.81</v>
      </c>
      <c r="BP7" s="25">
        <v>131.74</v>
      </c>
      <c r="BQ7" s="25">
        <v>133.18</v>
      </c>
      <c r="BR7" s="25">
        <v>128.15</v>
      </c>
      <c r="BS7" s="25">
        <v>125.27</v>
      </c>
      <c r="BT7" s="25">
        <v>122.2</v>
      </c>
      <c r="BU7" s="25">
        <v>112.83</v>
      </c>
      <c r="BV7" s="25">
        <v>112.84</v>
      </c>
      <c r="BW7" s="25">
        <v>110.77</v>
      </c>
      <c r="BX7" s="25">
        <v>112.35</v>
      </c>
      <c r="BY7" s="25">
        <v>106.47</v>
      </c>
      <c r="BZ7" s="25">
        <v>106.47</v>
      </c>
      <c r="CA7" s="25">
        <v>91.37</v>
      </c>
      <c r="CB7" s="25">
        <v>89.92</v>
      </c>
      <c r="CC7" s="25">
        <v>93.17</v>
      </c>
      <c r="CD7" s="25">
        <v>95.2</v>
      </c>
      <c r="CE7" s="25">
        <v>97.52</v>
      </c>
      <c r="CF7" s="25">
        <v>73.86</v>
      </c>
      <c r="CG7" s="25">
        <v>73.849999999999994</v>
      </c>
      <c r="CH7" s="25">
        <v>73.180000000000007</v>
      </c>
      <c r="CI7" s="25">
        <v>73.05</v>
      </c>
      <c r="CJ7" s="25">
        <v>77.53</v>
      </c>
      <c r="CK7" s="25">
        <v>77.53</v>
      </c>
      <c r="CL7" s="25">
        <v>52.03</v>
      </c>
      <c r="CM7" s="25">
        <v>52.58</v>
      </c>
      <c r="CN7" s="25">
        <v>52.88</v>
      </c>
      <c r="CO7" s="25">
        <v>52.36</v>
      </c>
      <c r="CP7" s="25">
        <v>51.93</v>
      </c>
      <c r="CQ7" s="25">
        <v>61.77</v>
      </c>
      <c r="CR7" s="25">
        <v>61.69</v>
      </c>
      <c r="CS7" s="25">
        <v>62.26</v>
      </c>
      <c r="CT7" s="25">
        <v>62.22</v>
      </c>
      <c r="CU7" s="25">
        <v>61.45</v>
      </c>
      <c r="CV7" s="25">
        <v>61.45</v>
      </c>
      <c r="CW7" s="25">
        <v>99.25</v>
      </c>
      <c r="CX7" s="25">
        <v>99.37</v>
      </c>
      <c r="CY7" s="25">
        <v>99</v>
      </c>
      <c r="CZ7" s="25">
        <v>99.17</v>
      </c>
      <c r="DA7" s="25">
        <v>99.22</v>
      </c>
      <c r="DB7" s="25">
        <v>100.08</v>
      </c>
      <c r="DC7" s="25">
        <v>100</v>
      </c>
      <c r="DD7" s="25">
        <v>100.16</v>
      </c>
      <c r="DE7" s="25">
        <v>100.28</v>
      </c>
      <c r="DF7" s="25">
        <v>100.29</v>
      </c>
      <c r="DG7" s="25">
        <v>100.29</v>
      </c>
      <c r="DH7" s="25">
        <v>65.2</v>
      </c>
      <c r="DI7" s="25">
        <v>66.17</v>
      </c>
      <c r="DJ7" s="25">
        <v>67.31</v>
      </c>
      <c r="DK7" s="25">
        <v>69.02</v>
      </c>
      <c r="DL7" s="25">
        <v>70.28</v>
      </c>
      <c r="DM7" s="25">
        <v>55.77</v>
      </c>
      <c r="DN7" s="25">
        <v>56.48</v>
      </c>
      <c r="DO7" s="25">
        <v>57.5</v>
      </c>
      <c r="DP7" s="25">
        <v>58.52</v>
      </c>
      <c r="DQ7" s="25">
        <v>59.51</v>
      </c>
      <c r="DR7" s="25">
        <v>59.51</v>
      </c>
      <c r="DS7" s="25">
        <v>41.25</v>
      </c>
      <c r="DT7" s="25">
        <v>43.18</v>
      </c>
      <c r="DU7" s="25">
        <v>45.13</v>
      </c>
      <c r="DV7" s="25">
        <v>46.18</v>
      </c>
      <c r="DW7" s="25">
        <v>48.51</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2024-01-16T07:00:59Z</cp:lastPrinted>
  <dcterms:created xsi:type="dcterms:W3CDTF">2023-12-05T00:57:52Z</dcterms:created>
  <dcterms:modified xsi:type="dcterms:W3CDTF">2024-01-16T07:50:20Z</dcterms:modified>
  <cp:category/>
</cp:coreProperties>
</file>