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M:\01総務管理係\◇◇予算決算◇◇\決算\R4\９００　照会等\R060116_0126_公営企業に係る経営比較分析表（令和4年度決算）の提出について\０２　作成・回答\"/>
    </mc:Choice>
  </mc:AlternateContent>
  <xr:revisionPtr revIDLastSave="0" documentId="13_ncr:1_{AAA317E4-3648-4794-9AB0-99F7718EC5A6}" xr6:coauthVersionLast="47" xr6:coauthVersionMax="47" xr10:uidLastSave="{00000000-0000-0000-0000-000000000000}"/>
  <workbookProtection workbookAlgorithmName="SHA-512" workbookHashValue="NAJi0P7ioejgyQghE54ux+u0U8vFR2N64yRVuVmxy+brRQU8HcackwMZGBoiQMpUMnYWcKYoWhvyw3ATsQhBaQ==" workbookSaltValue="F/KerR3DrJIn1cXuS7WQNA==" workbookSpinCount="100000" lockStructure="1"/>
  <bookViews>
    <workbookView xWindow="84" yWindow="48" windowWidth="15888" windowHeight="1165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W10" i="4" s="1"/>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BB10" i="4"/>
  <c r="AT10" i="4"/>
  <c r="P10" i="4"/>
  <c r="I10" i="4"/>
  <c r="W8" i="4"/>
  <c r="P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<sst xmlns="http://schemas.openxmlformats.org/spreadsheetml/2006/main" count="275" uniqueCount="117">
  <si>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</si>
  <si>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</si>
  <si>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</si>
  <si>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</si>
  <si>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</si>
  <si>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</si>
  <si>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</si>
  <si>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</si>
  <si>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</si>
  <si>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</si>
  <si>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</si>
  <si>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</si>
  <si>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</si>
  <si>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</si>
  <si>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</si>
  <si>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</si>
  <si>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</si>
  <si>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</si>
  <si>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</si>
  <si>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</si>
  <si>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</si>
  <si>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</si>
  <si>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</si>
  <si>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</si>
  <si>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</si>
  <si>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</si>
  <si>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</si>
  <si>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</si>
  <si>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</si>
  <si>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</si>
  <si>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</si>
  <si>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</si>
  <si>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</si>
  <si>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</si>
  <si>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</si>
  <si>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</si>
  <si>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</si>
  <si>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</si>
  <si>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</si>
  <si>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</si>
  <si>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</si>
  <si>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</si>
  <si>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</si>
  <si>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</si>
  <si>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</si>
  <si>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</si>
  <si>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</si>
  <si>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</si>
  <si>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</si>
  <si>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</si>
  <si>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</si>
  <si>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</si>
  <si>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</si>
  <si>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</si>
  <si>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</si>
  <si>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</si>
  <si>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</si>
  <si>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</si>
  <si>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</si>
  <si>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</si>
  <si>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</si>
  <si>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</si>
  <si>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</si>
  <si>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</si>
  <si>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</si>
  <si>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</si>
  <si>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</si>
  <si>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</si>
  <si>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</si>
  <si>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</si>
  <si>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</si>
  <si>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</si>
  <si>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</si>
  <si>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</si>
  <si>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</si>
  <si>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</si>
  <si>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</si>
  <si>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</si>
  <si>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</si>
  <si>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</si>
  <si>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</si>
  <si>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</si>
  <si>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</si>
  <si>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</si>
  <si>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</si>
  <si>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</si>
  <si>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</si>
  <si>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</si>
  <si>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</si>
  <si>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</si>
  <si>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</si>
  <si>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</si>
  <si>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</si>
  <si>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</si>
  <si>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</si>
  <si>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</si>
  <si>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</si>
  <si>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</si>
  <si>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</si>
  <si>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</si>
  <si>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</si>
  <si>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</si>
  <si>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</si>
  <si>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</si>
  <si>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</si>
  <si>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</si>
  <si>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</si>
  <si>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</si>
  <si>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</si>
  <si>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</si>
  <si>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</si>
  <si>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</si>
  <si>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</si>
  <si>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</si>
  <si>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電気代の大幅な高騰に伴って費用が増加し、経常収支比率は100%を下回ったものの、過年度までの利益積立金の範囲内である。
流動比率は100％を上回っており、短期的な債務に対する支払いが可能な状態となっている。
本県では、他団体より早期から下水道の整備を進めてきたことなどから、起債償還のピークを過ぎているため、企業債残高対事業規模比率は、類似団体の平均値を下回っている。
施設利用率や水洗化率は類似団体平均値と概ね同水準となっている。</t>
    <phoneticPr fontId="4"/>
  </si>
  <si>
    <t>耐用年数を超えた管渠があり、計画的に管内調査を実施し、緊急性の高い箇所から対策を実施している。</t>
    <phoneticPr fontId="4"/>
  </si>
  <si>
    <t>本県では、平野部に人口が集中し、広い範囲で流域下水道による集約処理を進めていることから効率的な流域下水道経営を行ってきた。経常収支比率は100%を下回ったものの、その他経営指標の状況から、経営状況は概ね健全である。
他方、今後の人口減少に伴う収入減や、施設・設備の老朽化による更新・修繕費用の増大に対し、経営や資産の状況を正確に把握するため、令和２年度より公営企業会計を導入している。
引き続き、今後の需要減を踏まえた施設のダウンサイジング、投資の平準化、管理運営の効率化、下水汚泥の有効活用など、経営の効率化を図るとともに、広域化・共同化に向けた取組についても研究してまいり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</si>
</sst>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0.03</c:v>
                </c:pt>
                <c:pt idx="3">
                  <c:v>0.05</c:v>
                </c:pt>
                <c:pt idx="4">
                  <c:v>0.22</c:v>
                </c:pt>
              </c:numCache>
            </c:numRef>
          </c:val>
          <c:extLst>
            <c:ext xmlns:c16="http://schemas.microsoft.com/office/drawing/2014/chart" uri="{C3380CC4-5D6E-409C-BE32-E72D297353CC}">
              <c16:uniqueId val="{00000000-7BF8-458D-A6FF-82DE3006AF1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1.87</c:v>
                </c:pt>
                <c:pt idx="3">
                  <c:v>0.1</c:v>
                </c:pt>
                <c:pt idx="4">
                  <c:v>0.09</c:v>
                </c:pt>
              </c:numCache>
            </c:numRef>
          </c:val>
          <c:smooth val="0"/>
          <c:extLst>
            <c:ext xmlns:c16="http://schemas.microsoft.com/office/drawing/2014/chart" uri="{C3380CC4-5D6E-409C-BE32-E72D297353CC}">
              <c16:uniqueId val="{00000001-7BF8-458D-A6FF-82DE3006AF1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68.88</c:v>
                </c:pt>
                <c:pt idx="3">
                  <c:v>69.08</c:v>
                </c:pt>
                <c:pt idx="4">
                  <c:v>66.69</c:v>
                </c:pt>
              </c:numCache>
            </c:numRef>
          </c:val>
          <c:extLst>
            <c:ext xmlns:c16="http://schemas.microsoft.com/office/drawing/2014/chart" uri="{C3380CC4-5D6E-409C-BE32-E72D297353CC}">
              <c16:uniqueId val="{00000000-9D4A-4586-8AC3-F5E41AECC33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68.2</c:v>
                </c:pt>
                <c:pt idx="3">
                  <c:v>68.05</c:v>
                </c:pt>
                <c:pt idx="4">
                  <c:v>67.099999999999994</c:v>
                </c:pt>
              </c:numCache>
            </c:numRef>
          </c:val>
          <c:smooth val="0"/>
          <c:extLst>
            <c:ext xmlns:c16="http://schemas.microsoft.com/office/drawing/2014/chart" uri="{C3380CC4-5D6E-409C-BE32-E72D297353CC}">
              <c16:uniqueId val="{00000001-9D4A-4586-8AC3-F5E41AECC33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92.24</c:v>
                </c:pt>
                <c:pt idx="3">
                  <c:v>92.6</c:v>
                </c:pt>
                <c:pt idx="4">
                  <c:v>92.83</c:v>
                </c:pt>
              </c:numCache>
            </c:numRef>
          </c:val>
          <c:extLst>
            <c:ext xmlns:c16="http://schemas.microsoft.com/office/drawing/2014/chart" uri="{C3380CC4-5D6E-409C-BE32-E72D297353CC}">
              <c16:uniqueId val="{00000000-FAC2-410B-A045-187AC348B60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94.01</c:v>
                </c:pt>
                <c:pt idx="3">
                  <c:v>94.14</c:v>
                </c:pt>
                <c:pt idx="4">
                  <c:v>94.02</c:v>
                </c:pt>
              </c:numCache>
            </c:numRef>
          </c:val>
          <c:smooth val="0"/>
          <c:extLst>
            <c:ext xmlns:c16="http://schemas.microsoft.com/office/drawing/2014/chart" uri="{C3380CC4-5D6E-409C-BE32-E72D297353CC}">
              <c16:uniqueId val="{00000001-FAC2-410B-A045-187AC348B60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103.63</c:v>
                </c:pt>
                <c:pt idx="3">
                  <c:v>100.02</c:v>
                </c:pt>
                <c:pt idx="4">
                  <c:v>97.19</c:v>
                </c:pt>
              </c:numCache>
            </c:numRef>
          </c:val>
          <c:extLst>
            <c:ext xmlns:c16="http://schemas.microsoft.com/office/drawing/2014/chart" uri="{C3380CC4-5D6E-409C-BE32-E72D297353CC}">
              <c16:uniqueId val="{00000000-622D-4543-8071-C3B38FCB648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101.63</c:v>
                </c:pt>
                <c:pt idx="3">
                  <c:v>100.14</c:v>
                </c:pt>
                <c:pt idx="4">
                  <c:v>99.22</c:v>
                </c:pt>
              </c:numCache>
            </c:numRef>
          </c:val>
          <c:smooth val="0"/>
          <c:extLst>
            <c:ext xmlns:c16="http://schemas.microsoft.com/office/drawing/2014/chart" uri="{C3380CC4-5D6E-409C-BE32-E72D297353CC}">
              <c16:uniqueId val="{00000001-622D-4543-8071-C3B38FCB648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5.05</c:v>
                </c:pt>
                <c:pt idx="3">
                  <c:v>9.64</c:v>
                </c:pt>
                <c:pt idx="4">
                  <c:v>14.15</c:v>
                </c:pt>
              </c:numCache>
            </c:numRef>
          </c:val>
          <c:extLst>
            <c:ext xmlns:c16="http://schemas.microsoft.com/office/drawing/2014/chart" uri="{C3380CC4-5D6E-409C-BE32-E72D297353CC}">
              <c16:uniqueId val="{00000000-0EBA-4F63-83AA-380A64C9C94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31.96</c:v>
                </c:pt>
                <c:pt idx="3">
                  <c:v>34.17</c:v>
                </c:pt>
                <c:pt idx="4">
                  <c:v>36.770000000000003</c:v>
                </c:pt>
              </c:numCache>
            </c:numRef>
          </c:val>
          <c:smooth val="0"/>
          <c:extLst>
            <c:ext xmlns:c16="http://schemas.microsoft.com/office/drawing/2014/chart" uri="{C3380CC4-5D6E-409C-BE32-E72D297353CC}">
              <c16:uniqueId val="{00000001-0EBA-4F63-83AA-380A64C9C94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c:v>2.2599999999999998</c:v>
                </c:pt>
              </c:numCache>
            </c:numRef>
          </c:val>
          <c:extLst>
            <c:ext xmlns:c16="http://schemas.microsoft.com/office/drawing/2014/chart" uri="{C3380CC4-5D6E-409C-BE32-E72D297353CC}">
              <c16:uniqueId val="{00000000-FD74-4E7B-969F-43B06B30340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0.93</c:v>
                </c:pt>
                <c:pt idx="3">
                  <c:v>1.04</c:v>
                </c:pt>
                <c:pt idx="4">
                  <c:v>1.26</c:v>
                </c:pt>
              </c:numCache>
            </c:numRef>
          </c:val>
          <c:smooth val="0"/>
          <c:extLst>
            <c:ext xmlns:c16="http://schemas.microsoft.com/office/drawing/2014/chart" uri="{C3380CC4-5D6E-409C-BE32-E72D297353CC}">
              <c16:uniqueId val="{00000001-FD74-4E7B-969F-43B06B30340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c:v>5.64</c:v>
                </c:pt>
              </c:numCache>
            </c:numRef>
          </c:val>
          <c:extLst>
            <c:ext xmlns:c16="http://schemas.microsoft.com/office/drawing/2014/chart" uri="{C3380CC4-5D6E-409C-BE32-E72D297353CC}">
              <c16:uniqueId val="{00000000-02DD-4400-854F-4ADEA7AAA2F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9.1</c:v>
                </c:pt>
                <c:pt idx="3">
                  <c:v>10.71</c:v>
                </c:pt>
                <c:pt idx="4">
                  <c:v>11.46</c:v>
                </c:pt>
              </c:numCache>
            </c:numRef>
          </c:val>
          <c:smooth val="0"/>
          <c:extLst>
            <c:ext xmlns:c16="http://schemas.microsoft.com/office/drawing/2014/chart" uri="{C3380CC4-5D6E-409C-BE32-E72D297353CC}">
              <c16:uniqueId val="{00000001-02DD-4400-854F-4ADEA7AAA2F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132.26</c:v>
                </c:pt>
                <c:pt idx="3">
                  <c:v>143.41999999999999</c:v>
                </c:pt>
                <c:pt idx="4">
                  <c:v>124.24</c:v>
                </c:pt>
              </c:numCache>
            </c:numRef>
          </c:val>
          <c:extLst>
            <c:ext xmlns:c16="http://schemas.microsoft.com/office/drawing/2014/chart" uri="{C3380CC4-5D6E-409C-BE32-E72D297353CC}">
              <c16:uniqueId val="{00000000-9C25-4F32-90B6-2083A951955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101.14</c:v>
                </c:pt>
                <c:pt idx="3">
                  <c:v>104.74</c:v>
                </c:pt>
                <c:pt idx="4">
                  <c:v>104.74</c:v>
                </c:pt>
              </c:numCache>
            </c:numRef>
          </c:val>
          <c:smooth val="0"/>
          <c:extLst>
            <c:ext xmlns:c16="http://schemas.microsoft.com/office/drawing/2014/chart" uri="{C3380CC4-5D6E-409C-BE32-E72D297353CC}">
              <c16:uniqueId val="{00000001-9C25-4F32-90B6-2083A951955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201.54</c:v>
                </c:pt>
                <c:pt idx="3">
                  <c:v>195.96</c:v>
                </c:pt>
                <c:pt idx="4">
                  <c:v>190</c:v>
                </c:pt>
              </c:numCache>
            </c:numRef>
          </c:val>
          <c:extLst>
            <c:ext xmlns:c16="http://schemas.microsoft.com/office/drawing/2014/chart" uri="{C3380CC4-5D6E-409C-BE32-E72D297353CC}">
              <c16:uniqueId val="{00000000-C195-4010-B365-AF2109E8A39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255.67</c:v>
                </c:pt>
                <c:pt idx="3">
                  <c:v>242.44</c:v>
                </c:pt>
                <c:pt idx="4">
                  <c:v>228.09</c:v>
                </c:pt>
              </c:numCache>
            </c:numRef>
          </c:val>
          <c:smooth val="0"/>
          <c:extLst>
            <c:ext xmlns:c16="http://schemas.microsoft.com/office/drawing/2014/chart" uri="{C3380CC4-5D6E-409C-BE32-E72D297353CC}">
              <c16:uniqueId val="{00000001-C195-4010-B365-AF2109E8A39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BCA-468B-A00E-524AB0F24E9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EBCA-468B-A00E-524AB0F24E9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44.64</c:v>
                </c:pt>
                <c:pt idx="3">
                  <c:v>44.19</c:v>
                </c:pt>
                <c:pt idx="4">
                  <c:v>48.45</c:v>
                </c:pt>
              </c:numCache>
            </c:numRef>
          </c:val>
          <c:extLst>
            <c:ext xmlns:c16="http://schemas.microsoft.com/office/drawing/2014/chart" uri="{C3380CC4-5D6E-409C-BE32-E72D297353CC}">
              <c16:uniqueId val="{00000000-56EA-4130-A901-38AFB93D52E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50.67</c:v>
                </c:pt>
                <c:pt idx="3">
                  <c:v>48.7</c:v>
                </c:pt>
                <c:pt idx="4">
                  <c:v>52.53</c:v>
                </c:pt>
              </c:numCache>
            </c:numRef>
          </c:val>
          <c:smooth val="0"/>
          <c:extLst>
            <c:ext xmlns:c16="http://schemas.microsoft.com/office/drawing/2014/chart" uri="{C3380CC4-5D6E-409C-BE32-E72D297353CC}">
              <c16:uniqueId val="{00000001-56EA-4130-A901-38AFB93D52E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【67.08】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N58" zoomScaleNormal="100" workbookViewId="0">
      <selection activeCell="BR86" sqref="BR8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2">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2">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1" t="str">
        <f>データ!H6</f>
        <v>奈良県</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2">
      <c r="A8" s="2"/>
      <c r="B8" s="66" t="str">
        <f>データ!I6</f>
        <v>法適用</v>
      </c>
      <c r="C8" s="66"/>
      <c r="D8" s="66"/>
      <c r="E8" s="66"/>
      <c r="F8" s="66"/>
      <c r="G8" s="66"/>
      <c r="H8" s="66"/>
      <c r="I8" s="66" t="str">
        <f>データ!J6</f>
        <v>下水道事業</v>
      </c>
      <c r="J8" s="66"/>
      <c r="K8" s="66"/>
      <c r="L8" s="66"/>
      <c r="M8" s="66"/>
      <c r="N8" s="66"/>
      <c r="O8" s="66"/>
      <c r="P8" s="66" t="str">
        <f>データ!K6</f>
        <v>流域下水道</v>
      </c>
      <c r="Q8" s="66"/>
      <c r="R8" s="66"/>
      <c r="S8" s="66"/>
      <c r="T8" s="66"/>
      <c r="U8" s="66"/>
      <c r="V8" s="66"/>
      <c r="W8" s="66" t="str">
        <f>データ!L6</f>
        <v>E1</v>
      </c>
      <c r="X8" s="66"/>
      <c r="Y8" s="66"/>
      <c r="Z8" s="66"/>
      <c r="AA8" s="66"/>
      <c r="AB8" s="66"/>
      <c r="AC8" s="66"/>
      <c r="AD8" s="67" t="str">
        <f>データ!$M$6</f>
        <v>非設置</v>
      </c>
      <c r="AE8" s="67"/>
      <c r="AF8" s="67"/>
      <c r="AG8" s="67"/>
      <c r="AH8" s="67"/>
      <c r="AI8" s="67"/>
      <c r="AJ8" s="67"/>
      <c r="AK8" s="3"/>
      <c r="AL8" s="55">
        <f>データ!S6</f>
        <v>1325385</v>
      </c>
      <c r="AM8" s="55"/>
      <c r="AN8" s="55"/>
      <c r="AO8" s="55"/>
      <c r="AP8" s="55"/>
      <c r="AQ8" s="55"/>
      <c r="AR8" s="55"/>
      <c r="AS8" s="55"/>
      <c r="AT8" s="54">
        <f>データ!T6</f>
        <v>3690.94</v>
      </c>
      <c r="AU8" s="54"/>
      <c r="AV8" s="54"/>
      <c r="AW8" s="54"/>
      <c r="AX8" s="54"/>
      <c r="AY8" s="54"/>
      <c r="AZ8" s="54"/>
      <c r="BA8" s="54"/>
      <c r="BB8" s="54">
        <f>データ!U6</f>
        <v>359.09</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2">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2">
      <c r="A10" s="2"/>
      <c r="B10" s="54" t="str">
        <f>データ!N6</f>
        <v>-</v>
      </c>
      <c r="C10" s="54"/>
      <c r="D10" s="54"/>
      <c r="E10" s="54"/>
      <c r="F10" s="54"/>
      <c r="G10" s="54"/>
      <c r="H10" s="54"/>
      <c r="I10" s="54">
        <f>データ!O6</f>
        <v>85.66</v>
      </c>
      <c r="J10" s="54"/>
      <c r="K10" s="54"/>
      <c r="L10" s="54"/>
      <c r="M10" s="54"/>
      <c r="N10" s="54"/>
      <c r="O10" s="54"/>
      <c r="P10" s="54">
        <f>データ!P6</f>
        <v>78.819999999999993</v>
      </c>
      <c r="Q10" s="54"/>
      <c r="R10" s="54"/>
      <c r="S10" s="54"/>
      <c r="T10" s="54"/>
      <c r="U10" s="54"/>
      <c r="V10" s="54"/>
      <c r="W10" s="54">
        <f>データ!Q6</f>
        <v>93.93</v>
      </c>
      <c r="X10" s="54"/>
      <c r="Y10" s="54"/>
      <c r="Z10" s="54"/>
      <c r="AA10" s="54"/>
      <c r="AB10" s="54"/>
      <c r="AC10" s="54"/>
      <c r="AD10" s="55">
        <f>データ!R6</f>
        <v>0</v>
      </c>
      <c r="AE10" s="55"/>
      <c r="AF10" s="55"/>
      <c r="AG10" s="55"/>
      <c r="AH10" s="55"/>
      <c r="AI10" s="55"/>
      <c r="AJ10" s="55"/>
      <c r="AK10" s="2"/>
      <c r="AL10" s="55">
        <f>データ!V6</f>
        <v>1040822</v>
      </c>
      <c r="AM10" s="55"/>
      <c r="AN10" s="55"/>
      <c r="AO10" s="55"/>
      <c r="AP10" s="55"/>
      <c r="AQ10" s="55"/>
      <c r="AR10" s="55"/>
      <c r="AS10" s="55"/>
      <c r="AT10" s="54">
        <f>データ!W6</f>
        <v>196.54</v>
      </c>
      <c r="AU10" s="54"/>
      <c r="AV10" s="54"/>
      <c r="AW10" s="54"/>
      <c r="AX10" s="54"/>
      <c r="AY10" s="54"/>
      <c r="AZ10" s="54"/>
      <c r="BA10" s="54"/>
      <c r="BB10" s="54">
        <f>データ!X6</f>
        <v>5295.73</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2">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【99.26】</v>
      </c>
      <c r="F85" s="12" t="str">
        <f>データ!AT6</f>
        <v>【11.39】</v>
      </c>
      <c r="G85" s="12" t="str">
        <f>データ!BE6</f>
        <v>【104.37】</v>
      </c>
      <c r="H85" s="12" t="str">
        <f>データ!BP6</f>
        <v>【230.79】</v>
      </c>
      <c r="I85" s="12" t="str">
        <f>データ!CA6</f>
        <v>【0.00】</v>
      </c>
      <c r="J85" s="12" t="str">
        <f>データ!CL6</f>
        <v>【52.71】</v>
      </c>
      <c r="K85" s="12" t="str">
        <f>データ!CW6</f>
        <v>【67.08】</v>
      </c>
      <c r="L85" s="12" t="str">
        <f>データ!DH6</f>
        <v>【93.95】</v>
      </c>
      <c r="M85" s="12" t="str">
        <f>データ!DS6</f>
        <v>【36.56】</v>
      </c>
      <c r="N85" s="12" t="str">
        <f>データ!ED6</f>
        <v>【1.25】</v>
      </c>
      <c r="O85" s="12" t="str">
        <f>データ!EO6</f>
        <v>【0.09】</v>
      </c>
    </row>
  </sheetData>
  <sheetProtection algorithmName="SHA-512" hashValue="udTUOGYNtc8qCG85XEzalqJo5nY08VUH1pJonywPPIzwCuiwfbVym4NwWclfspeYW1igoSLG4JNTp5IiLYBDhg==" saltValue="BaHNgIBl/G7QdbDRtN0FB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290009</v>
      </c>
      <c r="D6" s="19">
        <f t="shared" si="3"/>
        <v>46</v>
      </c>
      <c r="E6" s="19">
        <f t="shared" si="3"/>
        <v>17</v>
      </c>
      <c r="F6" s="19">
        <f t="shared" si="3"/>
        <v>3</v>
      </c>
      <c r="G6" s="19">
        <f t="shared" si="3"/>
        <v>0</v>
      </c>
      <c r="H6" s="19" t="str">
        <f t="shared" si="3"/>
        <v>奈良県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85.66</v>
      </c>
      <c r="P6" s="20">
        <f t="shared" si="3"/>
        <v>78.819999999999993</v>
      </c>
      <c r="Q6" s="20">
        <f t="shared" si="3"/>
        <v>93.93</v>
      </c>
      <c r="R6" s="20">
        <f t="shared" si="3"/>
        <v>0</v>
      </c>
      <c r="S6" s="20">
        <f t="shared" si="3"/>
        <v>1325385</v>
      </c>
      <c r="T6" s="20">
        <f t="shared" si="3"/>
        <v>3690.94</v>
      </c>
      <c r="U6" s="20">
        <f t="shared" si="3"/>
        <v>359.09</v>
      </c>
      <c r="V6" s="20">
        <f t="shared" si="3"/>
        <v>1040822</v>
      </c>
      <c r="W6" s="20">
        <f t="shared" si="3"/>
        <v>196.54</v>
      </c>
      <c r="X6" s="20">
        <f t="shared" si="3"/>
        <v>5295.73</v>
      </c>
      <c r="Y6" s="21" t="str">
        <f>IF(Y7="",NA(),Y7)</f>
        <v>-</v>
      </c>
      <c r="Z6" s="21" t="str">
        <f t="shared" ref="Z6:AH6" si="4">IF(Z7="",NA(),Z7)</f>
        <v>-</v>
      </c>
      <c r="AA6" s="21">
        <f t="shared" si="4"/>
        <v>103.63</v>
      </c>
      <c r="AB6" s="21">
        <f t="shared" si="4"/>
        <v>100.02</v>
      </c>
      <c r="AC6" s="21">
        <f t="shared" si="4"/>
        <v>97.19</v>
      </c>
      <c r="AD6" s="21" t="str">
        <f t="shared" si="4"/>
        <v>-</v>
      </c>
      <c r="AE6" s="21" t="str">
        <f t="shared" si="4"/>
        <v>-</v>
      </c>
      <c r="AF6" s="21">
        <f t="shared" si="4"/>
        <v>101.63</v>
      </c>
      <c r="AG6" s="21">
        <f t="shared" si="4"/>
        <v>100.14</v>
      </c>
      <c r="AH6" s="21">
        <f t="shared" si="4"/>
        <v>99.22</v>
      </c>
      <c r="AI6" s="20" t="str">
        <f>IF(AI7="","",IF(AI7="-","【-】","【"&amp;SUBSTITUTE(TEXT(AI7,"#,##0.00"),"-","△")&amp;"】"))</f>
        <v>【99.26】</v>
      </c>
      <c r="AJ6" s="21" t="str">
        <f>IF(AJ7="",NA(),AJ7)</f>
        <v>-</v>
      </c>
      <c r="AK6" s="21" t="str">
        <f t="shared" ref="AK6:AS6" si="5">IF(AK7="",NA(),AK7)</f>
        <v>-</v>
      </c>
      <c r="AL6" s="20">
        <f t="shared" si="5"/>
        <v>0</v>
      </c>
      <c r="AM6" s="20">
        <f t="shared" si="5"/>
        <v>0</v>
      </c>
      <c r="AN6" s="21">
        <f t="shared" si="5"/>
        <v>5.64</v>
      </c>
      <c r="AO6" s="21" t="str">
        <f t="shared" si="5"/>
        <v>-</v>
      </c>
      <c r="AP6" s="21" t="str">
        <f t="shared" si="5"/>
        <v>-</v>
      </c>
      <c r="AQ6" s="21">
        <f t="shared" si="5"/>
        <v>9.1</v>
      </c>
      <c r="AR6" s="21">
        <f t="shared" si="5"/>
        <v>10.71</v>
      </c>
      <c r="AS6" s="21">
        <f t="shared" si="5"/>
        <v>11.46</v>
      </c>
      <c r="AT6" s="20" t="str">
        <f>IF(AT7="","",IF(AT7="-","【-】","【"&amp;SUBSTITUTE(TEXT(AT7,"#,##0.00"),"-","△")&amp;"】"))</f>
        <v>【11.39】</v>
      </c>
      <c r="AU6" s="21" t="str">
        <f>IF(AU7="",NA(),AU7)</f>
        <v>-</v>
      </c>
      <c r="AV6" s="21" t="str">
        <f t="shared" ref="AV6:BD6" si="6">IF(AV7="",NA(),AV7)</f>
        <v>-</v>
      </c>
      <c r="AW6" s="21">
        <f t="shared" si="6"/>
        <v>132.26</v>
      </c>
      <c r="AX6" s="21">
        <f t="shared" si="6"/>
        <v>143.41999999999999</v>
      </c>
      <c r="AY6" s="21">
        <f t="shared" si="6"/>
        <v>124.24</v>
      </c>
      <c r="AZ6" s="21" t="str">
        <f t="shared" si="6"/>
        <v>-</v>
      </c>
      <c r="BA6" s="21" t="str">
        <f t="shared" si="6"/>
        <v>-</v>
      </c>
      <c r="BB6" s="21">
        <f t="shared" si="6"/>
        <v>101.14</v>
      </c>
      <c r="BC6" s="21">
        <f t="shared" si="6"/>
        <v>104.74</v>
      </c>
      <c r="BD6" s="21">
        <f t="shared" si="6"/>
        <v>104.74</v>
      </c>
      <c r="BE6" s="20" t="str">
        <f>IF(BE7="","",IF(BE7="-","【-】","【"&amp;SUBSTITUTE(TEXT(BE7,"#,##0.00"),"-","△")&amp;"】"))</f>
        <v>【104.37】</v>
      </c>
      <c r="BF6" s="21" t="str">
        <f>IF(BF7="",NA(),BF7)</f>
        <v>-</v>
      </c>
      <c r="BG6" s="21" t="str">
        <f t="shared" ref="BG6:BO6" si="7">IF(BG7="",NA(),BG7)</f>
        <v>-</v>
      </c>
      <c r="BH6" s="21">
        <f t="shared" si="7"/>
        <v>201.54</v>
      </c>
      <c r="BI6" s="21">
        <f t="shared" si="7"/>
        <v>195.96</v>
      </c>
      <c r="BJ6" s="21">
        <f t="shared" si="7"/>
        <v>190</v>
      </c>
      <c r="BK6" s="21" t="str">
        <f t="shared" si="7"/>
        <v>-</v>
      </c>
      <c r="BL6" s="21" t="str">
        <f t="shared" si="7"/>
        <v>-</v>
      </c>
      <c r="BM6" s="21">
        <f t="shared" si="7"/>
        <v>255.67</v>
      </c>
      <c r="BN6" s="21">
        <f t="shared" si="7"/>
        <v>242.44</v>
      </c>
      <c r="BO6" s="21">
        <f t="shared" si="7"/>
        <v>228.09</v>
      </c>
      <c r="BP6" s="20" t="str">
        <f>IF(BP7="","",IF(BP7="-","【-】","【"&amp;SUBSTITUTE(TEXT(BP7,"#,##0.00"),"-","△")&amp;"】"))</f>
        <v>【230.79】</v>
      </c>
      <c r="BQ6" s="21" t="str">
        <f>IF(BQ7="",NA(),BQ7)</f>
        <v>-</v>
      </c>
      <c r="BR6" s="21" t="str">
        <f t="shared" ref="BR6:BZ6" si="8">IF(BR7="",NA(),BR7)</f>
        <v>-</v>
      </c>
      <c r="BS6" s="20">
        <f t="shared" si="8"/>
        <v>0</v>
      </c>
      <c r="BT6" s="20">
        <f t="shared" si="8"/>
        <v>0</v>
      </c>
      <c r="BU6" s="20">
        <f t="shared" si="8"/>
        <v>0</v>
      </c>
      <c r="BV6" s="21" t="str">
        <f t="shared" si="8"/>
        <v>-</v>
      </c>
      <c r="BW6" s="21" t="str">
        <f t="shared" si="8"/>
        <v>-</v>
      </c>
      <c r="BX6" s="20">
        <f t="shared" si="8"/>
        <v>0</v>
      </c>
      <c r="BY6" s="20">
        <f t="shared" si="8"/>
        <v>0</v>
      </c>
      <c r="BZ6" s="20">
        <f t="shared" si="8"/>
        <v>0</v>
      </c>
      <c r="CA6" s="20" t="str">
        <f>IF(CA7="","",IF(CA7="-","【-】","【"&amp;SUBSTITUTE(TEXT(CA7,"#,##0.00"),"-","△")&amp;"】"))</f>
        <v>【0.00】</v>
      </c>
      <c r="CB6" s="21" t="str">
        <f>IF(CB7="",NA(),CB7)</f>
        <v>-</v>
      </c>
      <c r="CC6" s="21" t="str">
        <f t="shared" ref="CC6:CK6" si="9">IF(CC7="",NA(),CC7)</f>
        <v>-</v>
      </c>
      <c r="CD6" s="21">
        <f t="shared" si="9"/>
        <v>44.64</v>
      </c>
      <c r="CE6" s="21">
        <f t="shared" si="9"/>
        <v>44.19</v>
      </c>
      <c r="CF6" s="21">
        <f t="shared" si="9"/>
        <v>48.45</v>
      </c>
      <c r="CG6" s="21" t="str">
        <f t="shared" si="9"/>
        <v>-</v>
      </c>
      <c r="CH6" s="21" t="str">
        <f t="shared" si="9"/>
        <v>-</v>
      </c>
      <c r="CI6" s="21">
        <f t="shared" si="9"/>
        <v>50.67</v>
      </c>
      <c r="CJ6" s="21">
        <f t="shared" si="9"/>
        <v>48.7</v>
      </c>
      <c r="CK6" s="21">
        <f t="shared" si="9"/>
        <v>52.53</v>
      </c>
      <c r="CL6" s="20" t="str">
        <f>IF(CL7="","",IF(CL7="-","【-】","【"&amp;SUBSTITUTE(TEXT(CL7,"#,##0.00"),"-","△")&amp;"】"))</f>
        <v>【52.71】</v>
      </c>
      <c r="CM6" s="21" t="str">
        <f>IF(CM7="",NA(),CM7)</f>
        <v>-</v>
      </c>
      <c r="CN6" s="21" t="str">
        <f t="shared" ref="CN6:CV6" si="10">IF(CN7="",NA(),CN7)</f>
        <v>-</v>
      </c>
      <c r="CO6" s="21">
        <f t="shared" si="10"/>
        <v>68.88</v>
      </c>
      <c r="CP6" s="21">
        <f t="shared" si="10"/>
        <v>69.08</v>
      </c>
      <c r="CQ6" s="21">
        <f t="shared" si="10"/>
        <v>66.69</v>
      </c>
      <c r="CR6" s="21" t="str">
        <f t="shared" si="10"/>
        <v>-</v>
      </c>
      <c r="CS6" s="21" t="str">
        <f t="shared" si="10"/>
        <v>-</v>
      </c>
      <c r="CT6" s="21">
        <f t="shared" si="10"/>
        <v>68.2</v>
      </c>
      <c r="CU6" s="21">
        <f t="shared" si="10"/>
        <v>68.05</v>
      </c>
      <c r="CV6" s="21">
        <f t="shared" si="10"/>
        <v>67.099999999999994</v>
      </c>
      <c r="CW6" s="20" t="str">
        <f>IF(CW7="","",IF(CW7="-","【-】","【"&amp;SUBSTITUTE(TEXT(CW7,"#,##0.00"),"-","△")&amp;"】"))</f>
        <v>【67.08】</v>
      </c>
      <c r="CX6" s="21" t="str">
        <f>IF(CX7="",NA(),CX7)</f>
        <v>-</v>
      </c>
      <c r="CY6" s="21" t="str">
        <f t="shared" ref="CY6:DG6" si="11">IF(CY7="",NA(),CY7)</f>
        <v>-</v>
      </c>
      <c r="CZ6" s="21">
        <f t="shared" si="11"/>
        <v>92.24</v>
      </c>
      <c r="DA6" s="21">
        <f t="shared" si="11"/>
        <v>92.6</v>
      </c>
      <c r="DB6" s="21">
        <f t="shared" si="11"/>
        <v>92.83</v>
      </c>
      <c r="DC6" s="21" t="str">
        <f t="shared" si="11"/>
        <v>-</v>
      </c>
      <c r="DD6" s="21" t="str">
        <f t="shared" si="11"/>
        <v>-</v>
      </c>
      <c r="DE6" s="21">
        <f t="shared" si="11"/>
        <v>94.01</v>
      </c>
      <c r="DF6" s="21">
        <f t="shared" si="11"/>
        <v>94.14</v>
      </c>
      <c r="DG6" s="21">
        <f t="shared" si="11"/>
        <v>94.02</v>
      </c>
      <c r="DH6" s="20" t="str">
        <f>IF(DH7="","",IF(DH7="-","【-】","【"&amp;SUBSTITUTE(TEXT(DH7,"#,##0.00"),"-","△")&amp;"】"))</f>
        <v>【93.95】</v>
      </c>
      <c r="DI6" s="21" t="str">
        <f>IF(DI7="",NA(),DI7)</f>
        <v>-</v>
      </c>
      <c r="DJ6" s="21" t="str">
        <f t="shared" ref="DJ6:DR6" si="12">IF(DJ7="",NA(),DJ7)</f>
        <v>-</v>
      </c>
      <c r="DK6" s="21">
        <f t="shared" si="12"/>
        <v>5.05</v>
      </c>
      <c r="DL6" s="21">
        <f t="shared" si="12"/>
        <v>9.64</v>
      </c>
      <c r="DM6" s="21">
        <f t="shared" si="12"/>
        <v>14.15</v>
      </c>
      <c r="DN6" s="21" t="str">
        <f t="shared" si="12"/>
        <v>-</v>
      </c>
      <c r="DO6" s="21" t="str">
        <f t="shared" si="12"/>
        <v>-</v>
      </c>
      <c r="DP6" s="21">
        <f t="shared" si="12"/>
        <v>31.96</v>
      </c>
      <c r="DQ6" s="21">
        <f t="shared" si="12"/>
        <v>34.17</v>
      </c>
      <c r="DR6" s="21">
        <f t="shared" si="12"/>
        <v>36.770000000000003</v>
      </c>
      <c r="DS6" s="20" t="str">
        <f>IF(DS7="","",IF(DS7="-","【-】","【"&amp;SUBSTITUTE(TEXT(DS7,"#,##0.00"),"-","△")&amp;"】"))</f>
        <v>【36.56】</v>
      </c>
      <c r="DT6" s="21" t="str">
        <f>IF(DT7="",NA(),DT7)</f>
        <v>-</v>
      </c>
      <c r="DU6" s="21" t="str">
        <f t="shared" ref="DU6:EC6" si="13">IF(DU7="",NA(),DU7)</f>
        <v>-</v>
      </c>
      <c r="DV6" s="20">
        <f t="shared" si="13"/>
        <v>0</v>
      </c>
      <c r="DW6" s="20">
        <f t="shared" si="13"/>
        <v>0</v>
      </c>
      <c r="DX6" s="21">
        <f t="shared" si="13"/>
        <v>2.2599999999999998</v>
      </c>
      <c r="DY6" s="21" t="str">
        <f t="shared" si="13"/>
        <v>-</v>
      </c>
      <c r="DZ6" s="21" t="str">
        <f t="shared" si="13"/>
        <v>-</v>
      </c>
      <c r="EA6" s="21">
        <f t="shared" si="13"/>
        <v>0.93</v>
      </c>
      <c r="EB6" s="21">
        <f t="shared" si="13"/>
        <v>1.04</v>
      </c>
      <c r="EC6" s="21">
        <f t="shared" si="13"/>
        <v>1.26</v>
      </c>
      <c r="ED6" s="20" t="str">
        <f>IF(ED7="","",IF(ED7="-","【-】","【"&amp;SUBSTITUTE(TEXT(ED7,"#,##0.00"),"-","△")&amp;"】"))</f>
        <v>【1.25】</v>
      </c>
      <c r="EE6" s="21" t="str">
        <f>IF(EE7="",NA(),EE7)</f>
        <v>-</v>
      </c>
      <c r="EF6" s="21" t="str">
        <f t="shared" ref="EF6:EN6" si="14">IF(EF7="",NA(),EF7)</f>
        <v>-</v>
      </c>
      <c r="EG6" s="21">
        <f t="shared" si="14"/>
        <v>0.03</v>
      </c>
      <c r="EH6" s="21">
        <f t="shared" si="14"/>
        <v>0.05</v>
      </c>
      <c r="EI6" s="21">
        <f t="shared" si="14"/>
        <v>0.22</v>
      </c>
      <c r="EJ6" s="21" t="str">
        <f t="shared" si="14"/>
        <v>-</v>
      </c>
      <c r="EK6" s="21" t="str">
        <f t="shared" si="14"/>
        <v>-</v>
      </c>
      <c r="EL6" s="21">
        <f t="shared" si="14"/>
        <v>1.87</v>
      </c>
      <c r="EM6" s="21">
        <f t="shared" si="14"/>
        <v>0.1</v>
      </c>
      <c r="EN6" s="21">
        <f t="shared" si="14"/>
        <v>0.09</v>
      </c>
      <c r="EO6" s="20" t="str">
        <f>IF(EO7="","",IF(EO7="-","【-】","【"&amp;SUBSTITUTE(TEXT(EO7,"#,##0.00"),"-","△")&amp;"】"))</f>
        <v>【0.09】</v>
      </c>
    </row>
    <row r="7" spans="1:148" s="22" customFormat="1" x14ac:dyDescent="0.2">
      <c r="A7" s="14"/>
      <c r="B7" s="23">
        <v>2022</v>
      </c>
      <c r="C7" s="23">
        <v>290009</v>
      </c>
      <c r="D7" s="23">
        <v>46</v>
      </c>
      <c r="E7" s="23">
        <v>17</v>
      </c>
      <c r="F7" s="23">
        <v>3</v>
      </c>
      <c r="G7" s="23">
        <v>0</v>
      </c>
      <c r="H7" s="23" t="s">
        <v>96</v>
      </c>
      <c r="I7" s="23" t="s">
        <v>97</v>
      </c>
      <c r="J7" s="23" t="s">
        <v>98</v>
      </c>
      <c r="K7" s="23" t="s">
        <v>99</v>
      </c>
      <c r="L7" s="23" t="s">
        <v>100</v>
      </c>
      <c r="M7" s="23" t="s">
        <v>101</v>
      </c>
      <c r="N7" s="24" t="s">
        <v>102</v>
      </c>
      <c r="O7" s="24">
        <v>85.66</v>
      </c>
      <c r="P7" s="24">
        <v>78.819999999999993</v>
      </c>
      <c r="Q7" s="24">
        <v>93.93</v>
      </c>
      <c r="R7" s="24">
        <v>0</v>
      </c>
      <c r="S7" s="24">
        <v>1325385</v>
      </c>
      <c r="T7" s="24">
        <v>3690.94</v>
      </c>
      <c r="U7" s="24">
        <v>359.09</v>
      </c>
      <c r="V7" s="24">
        <v>1040822</v>
      </c>
      <c r="W7" s="24">
        <v>196.54</v>
      </c>
      <c r="X7" s="24">
        <v>5295.73</v>
      </c>
      <c r="Y7" s="24" t="s">
        <v>102</v>
      </c>
      <c r="Z7" s="24" t="s">
        <v>102</v>
      </c>
      <c r="AA7" s="24">
        <v>103.63</v>
      </c>
      <c r="AB7" s="24">
        <v>100.02</v>
      </c>
      <c r="AC7" s="24">
        <v>97.19</v>
      </c>
      <c r="AD7" s="24" t="s">
        <v>102</v>
      </c>
      <c r="AE7" s="24" t="s">
        <v>102</v>
      </c>
      <c r="AF7" s="24">
        <v>101.63</v>
      </c>
      <c r="AG7" s="24">
        <v>100.14</v>
      </c>
      <c r="AH7" s="24">
        <v>99.22</v>
      </c>
      <c r="AI7" s="24">
        <v>99.26</v>
      </c>
      <c r="AJ7" s="24" t="s">
        <v>102</v>
      </c>
      <c r="AK7" s="24" t="s">
        <v>102</v>
      </c>
      <c r="AL7" s="24">
        <v>0</v>
      </c>
      <c r="AM7" s="24">
        <v>0</v>
      </c>
      <c r="AN7" s="24">
        <v>5.64</v>
      </c>
      <c r="AO7" s="24" t="s">
        <v>102</v>
      </c>
      <c r="AP7" s="24" t="s">
        <v>102</v>
      </c>
      <c r="AQ7" s="24">
        <v>9.1</v>
      </c>
      <c r="AR7" s="24">
        <v>10.71</v>
      </c>
      <c r="AS7" s="24">
        <v>11.46</v>
      </c>
      <c r="AT7" s="24">
        <v>11.39</v>
      </c>
      <c r="AU7" s="24" t="s">
        <v>102</v>
      </c>
      <c r="AV7" s="24" t="s">
        <v>102</v>
      </c>
      <c r="AW7" s="24">
        <v>132.26</v>
      </c>
      <c r="AX7" s="24">
        <v>143.41999999999999</v>
      </c>
      <c r="AY7" s="24">
        <v>124.24</v>
      </c>
      <c r="AZ7" s="24" t="s">
        <v>102</v>
      </c>
      <c r="BA7" s="24" t="s">
        <v>102</v>
      </c>
      <c r="BB7" s="24">
        <v>101.14</v>
      </c>
      <c r="BC7" s="24">
        <v>104.74</v>
      </c>
      <c r="BD7" s="24">
        <v>104.74</v>
      </c>
      <c r="BE7" s="24">
        <v>104.37</v>
      </c>
      <c r="BF7" s="24" t="s">
        <v>102</v>
      </c>
      <c r="BG7" s="24" t="s">
        <v>102</v>
      </c>
      <c r="BH7" s="24">
        <v>201.54</v>
      </c>
      <c r="BI7" s="24">
        <v>195.96</v>
      </c>
      <c r="BJ7" s="24">
        <v>190</v>
      </c>
      <c r="BK7" s="24" t="s">
        <v>102</v>
      </c>
      <c r="BL7" s="24" t="s">
        <v>102</v>
      </c>
      <c r="BM7" s="24">
        <v>255.67</v>
      </c>
      <c r="BN7" s="24">
        <v>242.44</v>
      </c>
      <c r="BO7" s="24">
        <v>228.09</v>
      </c>
      <c r="BP7" s="24">
        <v>230.79</v>
      </c>
      <c r="BQ7" s="24" t="s">
        <v>102</v>
      </c>
      <c r="BR7" s="24" t="s">
        <v>102</v>
      </c>
      <c r="BS7" s="24">
        <v>0</v>
      </c>
      <c r="BT7" s="24">
        <v>0</v>
      </c>
      <c r="BU7" s="24">
        <v>0</v>
      </c>
      <c r="BV7" s="24" t="s">
        <v>102</v>
      </c>
      <c r="BW7" s="24" t="s">
        <v>102</v>
      </c>
      <c r="BX7" s="24">
        <v>0</v>
      </c>
      <c r="BY7" s="24">
        <v>0</v>
      </c>
      <c r="BZ7" s="24">
        <v>0</v>
      </c>
      <c r="CA7" s="24">
        <v>0</v>
      </c>
      <c r="CB7" s="24" t="s">
        <v>102</v>
      </c>
      <c r="CC7" s="24" t="s">
        <v>102</v>
      </c>
      <c r="CD7" s="24">
        <v>44.64</v>
      </c>
      <c r="CE7" s="24">
        <v>44.19</v>
      </c>
      <c r="CF7" s="24">
        <v>48.45</v>
      </c>
      <c r="CG7" s="24" t="s">
        <v>102</v>
      </c>
      <c r="CH7" s="24" t="s">
        <v>102</v>
      </c>
      <c r="CI7" s="24">
        <v>50.67</v>
      </c>
      <c r="CJ7" s="24">
        <v>48.7</v>
      </c>
      <c r="CK7" s="24">
        <v>52.53</v>
      </c>
      <c r="CL7" s="24">
        <v>52.71</v>
      </c>
      <c r="CM7" s="24" t="s">
        <v>102</v>
      </c>
      <c r="CN7" s="24" t="s">
        <v>102</v>
      </c>
      <c r="CO7" s="24">
        <v>68.88</v>
      </c>
      <c r="CP7" s="24">
        <v>69.08</v>
      </c>
      <c r="CQ7" s="24">
        <v>66.69</v>
      </c>
      <c r="CR7" s="24" t="s">
        <v>102</v>
      </c>
      <c r="CS7" s="24" t="s">
        <v>102</v>
      </c>
      <c r="CT7" s="24">
        <v>68.2</v>
      </c>
      <c r="CU7" s="24">
        <v>68.05</v>
      </c>
      <c r="CV7" s="24">
        <v>67.099999999999994</v>
      </c>
      <c r="CW7" s="24">
        <v>67.08</v>
      </c>
      <c r="CX7" s="24" t="s">
        <v>102</v>
      </c>
      <c r="CY7" s="24" t="s">
        <v>102</v>
      </c>
      <c r="CZ7" s="24">
        <v>92.24</v>
      </c>
      <c r="DA7" s="24">
        <v>92.6</v>
      </c>
      <c r="DB7" s="24">
        <v>92.83</v>
      </c>
      <c r="DC7" s="24" t="s">
        <v>102</v>
      </c>
      <c r="DD7" s="24" t="s">
        <v>102</v>
      </c>
      <c r="DE7" s="24">
        <v>94.01</v>
      </c>
      <c r="DF7" s="24">
        <v>94.14</v>
      </c>
      <c r="DG7" s="24">
        <v>94.02</v>
      </c>
      <c r="DH7" s="24">
        <v>93.95</v>
      </c>
      <c r="DI7" s="24" t="s">
        <v>102</v>
      </c>
      <c r="DJ7" s="24" t="s">
        <v>102</v>
      </c>
      <c r="DK7" s="24">
        <v>5.05</v>
      </c>
      <c r="DL7" s="24">
        <v>9.64</v>
      </c>
      <c r="DM7" s="24">
        <v>14.15</v>
      </c>
      <c r="DN7" s="24" t="s">
        <v>102</v>
      </c>
      <c r="DO7" s="24" t="s">
        <v>102</v>
      </c>
      <c r="DP7" s="24">
        <v>31.96</v>
      </c>
      <c r="DQ7" s="24">
        <v>34.17</v>
      </c>
      <c r="DR7" s="24">
        <v>36.770000000000003</v>
      </c>
      <c r="DS7" s="24">
        <v>36.56</v>
      </c>
      <c r="DT7" s="24" t="s">
        <v>102</v>
      </c>
      <c r="DU7" s="24" t="s">
        <v>102</v>
      </c>
      <c r="DV7" s="24">
        <v>0</v>
      </c>
      <c r="DW7" s="24">
        <v>0</v>
      </c>
      <c r="DX7" s="24">
        <v>2.2599999999999998</v>
      </c>
      <c r="DY7" s="24" t="s">
        <v>102</v>
      </c>
      <c r="DZ7" s="24" t="s">
        <v>102</v>
      </c>
      <c r="EA7" s="24">
        <v>0.93</v>
      </c>
      <c r="EB7" s="24">
        <v>1.04</v>
      </c>
      <c r="EC7" s="24">
        <v>1.26</v>
      </c>
      <c r="ED7" s="24">
        <v>1.25</v>
      </c>
      <c r="EE7" s="24" t="s">
        <v>102</v>
      </c>
      <c r="EF7" s="24" t="s">
        <v>102</v>
      </c>
      <c r="EG7" s="24">
        <v>0.03</v>
      </c>
      <c r="EH7" s="24">
        <v>0.05</v>
      </c>
      <c r="EI7" s="24">
        <v>0.22</v>
      </c>
      <c r="EJ7" s="24" t="s">
        <v>102</v>
      </c>
      <c r="EK7" s="24" t="s">
        <v>102</v>
      </c>
      <c r="EL7" s="24">
        <v>1.87</v>
      </c>
      <c r="EM7" s="24">
        <v>0.1</v>
      </c>
      <c r="EN7" s="24">
        <v>0.09</v>
      </c>
      <c r="EO7" s="24">
        <v>0.09</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2023-12-12T00:53:07Z</dcterms:created>
  <dcterms:modified xsi:type="dcterms:W3CDTF">2024-01-17T05:33:48Z</dcterms:modified>
  <cp:category/>
</cp:coreProperties>
</file>