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5\00 公営企業関係\35_0116【照会】経営比較分析表の分析等について\03_部局提出\駐車場\"/>
    </mc:Choice>
  </mc:AlternateContent>
  <xr:revisionPtr revIDLastSave="0" documentId="13_ncr:1_{8EDA2A6B-B691-4A19-A897-61768572749A}" xr6:coauthVersionLast="47" xr6:coauthVersionMax="47" xr10:uidLastSave="{00000000-0000-0000-0000-000000000000}"/>
  <workbookProtection workbookAlgorithmName="SHA-512" workbookHashValue="caOjyIlHUd+foayq5Ia8vhhXpz/vF/087RKZ670zFG+m9qqgJ4Ns3GHhd0Cp1KyDAthkuuCLJvVd/L2++v+mAQ==" workbookSaltValue="+XaA9TlZ9r4BlLfmsiTu9A==" workbookSpinCount="100000" lockStructure="1"/>
  <bookViews>
    <workbookView xWindow="1695" yWindow="0" windowWidth="27105" windowHeight="162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Z30" i="4" l="1"/>
  <c r="BK76" i="4"/>
  <c r="LH51" i="4"/>
  <c r="LT76" i="4"/>
  <c r="GQ51" i="4"/>
  <c r="LH30" i="4"/>
  <c r="IE76" i="4"/>
  <c r="BZ51" i="4"/>
  <c r="GQ30" i="4"/>
  <c r="HP76" i="4"/>
  <c r="BG30" i="4"/>
  <c r="AV76" i="4"/>
  <c r="KO51" i="4"/>
  <c r="FX51" i="4"/>
  <c r="KO30" i="4"/>
  <c r="BG51" i="4"/>
  <c r="FX30" i="4"/>
  <c r="LE76" i="4"/>
  <c r="HA76" i="4"/>
  <c r="AN51" i="4"/>
  <c r="AN30" i="4"/>
  <c r="JV51" i="4"/>
  <c r="KP76" i="4"/>
  <c r="FE30" i="4"/>
  <c r="AG76" i="4"/>
  <c r="FE51" i="4"/>
  <c r="JV30" i="4"/>
  <c r="JC51" i="4"/>
  <c r="KA76" i="4"/>
  <c r="EL51" i="4"/>
  <c r="GL76" i="4"/>
  <c r="U51" i="4"/>
  <c r="EL30" i="4"/>
  <c r="U30" i="4"/>
  <c r="R76" i="4"/>
  <c r="JC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<sst xmlns="http://schemas.openxmlformats.org/spreadsheetml/2006/main" count="278" uniqueCount="139">
  <si>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</si>
  <si>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</si>
  <si>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</si>
  <si>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</si>
  <si>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</si>
  <si>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</si>
  <si>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</si>
  <si>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</si>
  <si>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</si>
  <si>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</si>
  <si>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</si>
  <si>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</si>
  <si>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</si>
  <si>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</si>
  <si>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</si>
  <si>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</si>
  <si>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</si>
  <si>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</si>
  <si>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</si>
  <si>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</si>
  <si>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</si>
  <si>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</si>
  <si>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</si>
  <si>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</si>
  <si>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</si>
  <si>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</si>
  <si>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</si>
  <si>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</si>
  <si>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</si>
  <si>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</si>
  <si>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</si>
  <si>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</si>
  <si>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</si>
  <si>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</si>
  <si>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</si>
  <si>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</si>
  <si>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</si>
  <si>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</si>
  <si>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</si>
  <si>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</si>
  <si>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</si>
  <si>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</si>
  <si>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</si>
  <si>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</si>
  <si>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</si>
  <si>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</si>
  <si>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</si>
  <si>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</si>
  <si>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</si>
  <si>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</si>
  <si>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</si>
  <si>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</si>
  <si>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</si>
  <si>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</si>
  <si>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</si>
  <si>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</si>
  <si>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</si>
  <si>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</si>
  <si>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</si>
  <si>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</si>
  <si>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</si>
  <si>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</si>
  <si>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</si>
  <si>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</si>
  <si>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</si>
  <si>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</si>
  <si>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</si>
  <si>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</si>
  <si>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</si>
  <si>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</si>
  <si>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</si>
  <si>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</si>
  <si>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</si>
  <si>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</si>
  <si>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</si>
  <si>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</si>
  <si>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</si>
  <si>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</si>
  <si>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</si>
  <si>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</si>
  <si>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</si>
  <si>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</si>
  <si>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</si>
  <si>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</si>
  <si>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</si>
  <si>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</si>
  <si>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</si>
  <si>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</si>
  <si>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</si>
  <si>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</si>
  <si>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</si>
  <si>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</si>
  <si>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</si>
  <si>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</si>
  <si>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</si>
  <si>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</si>
  <si>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</si>
  <si>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</si>
  <si>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</si>
  <si>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</si>
  <si>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</si>
  <si>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</si>
  <si>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</si>
  <si>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</si>
  <si>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当該値(N-3)</t>
    <phoneticPr fontId="5"/>
  </si>
  <si>
    <t>当該値(N-1)</t>
    <phoneticPr fontId="5"/>
  </si>
  <si>
    <t>当該値(N)</t>
    <phoneticPr fontId="5"/>
  </si>
  <si>
    <t>当該値(N-4)</t>
    <phoneticPr fontId="5"/>
  </si>
  <si>
    <t>当該値(N-3)</t>
    <phoneticPr fontId="5"/>
  </si>
  <si>
    <t>当該値(N-4)</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</si>
  <si>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</si>
  <si>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</si>
  <si>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</si>
  <si>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</si>
  <si>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</si>
  <si>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</si>
  <si>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</si>
  <si>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</si>
  <si>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奈良県</t>
  </si>
  <si>
    <t>登大路観光自動車駐車場</t>
  </si>
  <si>
    <t>法非適用</t>
  </si>
  <si>
    <t>駐車場整備事業</t>
  </si>
  <si>
    <t>-</t>
  </si>
  <si>
    <t>Ａ２Ｂ２</t>
  </si>
  <si>
    <t>非設置</t>
  </si>
  <si>
    <t>該当数値なし</t>
  </si>
  <si>
    <t>その他駐車場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</si>
  <si>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</si>
  <si>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</si>
  <si>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</si>
  <si>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</si>
  <si>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</si>
  <si>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</si>
  <si>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</si>
  <si>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</si>
  <si>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収益的収支比率は１００％を上回っており、前年度からほぼ横ばいである。
他会計補助金は受けておらず、独立採算性を維持できている。
売上高ＧＯＰ比率は、営業利益、営業費用ともに増加したがほぼ横ばいである。
また、ＥＢＩＴＤＡについては総収益の増により、令和３年度より増加している。</t>
    <phoneticPr fontId="5"/>
  </si>
  <si>
    <t>敷地の地価は、周辺地価と同水準である。
企業債残高対料金収入比率は、企業債の償還ピークを過ぎているため減少傾向にあり、類似施設と比較して低い水準である。経年比較では、昨年度と同水準で推移している。</t>
    <phoneticPr fontId="5"/>
  </si>
  <si>
    <t>稼働率は類似施設と比較して非常に低い数値であるが、これは近接する東大寺や奈良公園といった集客施設の利用者が多いことから、滞在時間が長く回転率が低くなることが要因と思われる。</t>
    <phoneticPr fontId="5"/>
  </si>
  <si>
    <t>企業債の償還も進むことから、今後も安定的に高い健全性を維持できると思われる。
稼働率については、今後も現状の数値を維持できると思われる。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</si>
</sst>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320.3</c:v>
                </c:pt>
                <c:pt idx="1">
                  <c:v>155.30000000000001</c:v>
                </c:pt>
                <c:pt idx="2">
                  <c:v>122.6</c:v>
                </c:pt>
                <c:pt idx="3">
                  <c:v>187.7</c:v>
                </c:pt>
                <c:pt idx="4">
                  <c:v>193.4</c:v>
                </c:pt>
              </c:numCache>
            </c:numRef>
          </c:val>
          <c:extLst>
            <c:ext xmlns:c16="http://schemas.microsoft.com/office/drawing/2014/chart" uri="{C3380CC4-5D6E-409C-BE32-E72D297353CC}">
              <c16:uniqueId val="{00000000-38CF-49B5-BC2A-1A4574A4635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38CF-49B5-BC2A-1A4574A4635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52.7</c:v>
                </c:pt>
                <c:pt idx="1">
                  <c:v>41.3</c:v>
                </c:pt>
                <c:pt idx="2">
                  <c:v>66.400000000000006</c:v>
                </c:pt>
                <c:pt idx="3">
                  <c:v>35.4</c:v>
                </c:pt>
                <c:pt idx="4">
                  <c:v>23.9</c:v>
                </c:pt>
              </c:numCache>
            </c:numRef>
          </c:val>
          <c:extLst>
            <c:ext xmlns:c16="http://schemas.microsoft.com/office/drawing/2014/chart" uri="{C3380CC4-5D6E-409C-BE32-E72D297353CC}">
              <c16:uniqueId val="{00000000-F63E-4A55-802D-0DD628EFD6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F63E-4A55-802D-0DD628EFD6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79F-4E49-9C66-7CCA1B7638C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79F-4E49-9C66-7CCA1B7638C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5E9-4C0B-860A-DE48E7D9F12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E9-4C0B-860A-DE48E7D9F12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53-4201-8AB8-85864E99CE8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E653-4201-8AB8-85864E99CE8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BF2-4BE5-B862-D27D9550B34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BBF2-4BE5-B862-D27D9550B34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97.1</c:v>
                </c:pt>
                <c:pt idx="1">
                  <c:v>101.8</c:v>
                </c:pt>
                <c:pt idx="2">
                  <c:v>73.8</c:v>
                </c:pt>
                <c:pt idx="3">
                  <c:v>70.900000000000006</c:v>
                </c:pt>
                <c:pt idx="4">
                  <c:v>71.599999999999994</c:v>
                </c:pt>
              </c:numCache>
            </c:numRef>
          </c:val>
          <c:extLst>
            <c:ext xmlns:c16="http://schemas.microsoft.com/office/drawing/2014/chart" uri="{C3380CC4-5D6E-409C-BE32-E72D297353CC}">
              <c16:uniqueId val="{00000000-1C56-41B2-A694-337B311278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1C56-41B2-A694-337B3112788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73.099999999999994</c:v>
                </c:pt>
                <c:pt idx="1">
                  <c:v>67.3</c:v>
                </c:pt>
                <c:pt idx="2">
                  <c:v>35</c:v>
                </c:pt>
                <c:pt idx="3">
                  <c:v>56.3</c:v>
                </c:pt>
                <c:pt idx="4">
                  <c:v>55.7</c:v>
                </c:pt>
              </c:numCache>
            </c:numRef>
          </c:val>
          <c:extLst>
            <c:ext xmlns:c16="http://schemas.microsoft.com/office/drawing/2014/chart" uri="{C3380CC4-5D6E-409C-BE32-E72D297353CC}">
              <c16:uniqueId val="{00000000-B505-4721-A8D5-7FDF957B5E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B505-4721-A8D5-7FDF957B5E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110258</c:v>
                </c:pt>
                <c:pt idx="1">
                  <c:v>69474</c:v>
                </c:pt>
                <c:pt idx="2">
                  <c:v>17434</c:v>
                </c:pt>
                <c:pt idx="3">
                  <c:v>47258</c:v>
                </c:pt>
                <c:pt idx="4">
                  <c:v>54608</c:v>
                </c:pt>
              </c:numCache>
            </c:numRef>
          </c:val>
          <c:extLst>
            <c:ext xmlns:c16="http://schemas.microsoft.com/office/drawing/2014/chart" uri="{C3380CC4-5D6E-409C-BE32-E72D297353CC}">
              <c16:uniqueId val="{00000000-3274-4956-9734-1D94FD4E6CB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3274-4956-9734-1D94FD4E6CB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N4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奈良県　登大路観光自動車駐車場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16635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275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320.3</v>
      </c>
      <c r="V31" s="116"/>
      <c r="W31" s="116"/>
      <c r="X31" s="116"/>
      <c r="Y31" s="116"/>
      <c r="Z31" s="116"/>
      <c r="AA31" s="116"/>
      <c r="AB31" s="116"/>
      <c r="AC31" s="116"/>
      <c r="AD31" s="116"/>
      <c r="AE31" s="116"/>
      <c r="AF31" s="116"/>
      <c r="AG31" s="116"/>
      <c r="AH31" s="116"/>
      <c r="AI31" s="116"/>
      <c r="AJ31" s="116"/>
      <c r="AK31" s="116"/>
      <c r="AL31" s="116"/>
      <c r="AM31" s="116"/>
      <c r="AN31" s="116">
        <f>データ!Z7</f>
        <v>155.30000000000001</v>
      </c>
      <c r="AO31" s="116"/>
      <c r="AP31" s="116"/>
      <c r="AQ31" s="116"/>
      <c r="AR31" s="116"/>
      <c r="AS31" s="116"/>
      <c r="AT31" s="116"/>
      <c r="AU31" s="116"/>
      <c r="AV31" s="116"/>
      <c r="AW31" s="116"/>
      <c r="AX31" s="116"/>
      <c r="AY31" s="116"/>
      <c r="AZ31" s="116"/>
      <c r="BA31" s="116"/>
      <c r="BB31" s="116"/>
      <c r="BC31" s="116"/>
      <c r="BD31" s="116"/>
      <c r="BE31" s="116"/>
      <c r="BF31" s="116"/>
      <c r="BG31" s="116">
        <f>データ!AA7</f>
        <v>122.6</v>
      </c>
      <c r="BH31" s="116"/>
      <c r="BI31" s="116"/>
      <c r="BJ31" s="116"/>
      <c r="BK31" s="116"/>
      <c r="BL31" s="116"/>
      <c r="BM31" s="116"/>
      <c r="BN31" s="116"/>
      <c r="BO31" s="116"/>
      <c r="BP31" s="116"/>
      <c r="BQ31" s="116"/>
      <c r="BR31" s="116"/>
      <c r="BS31" s="116"/>
      <c r="BT31" s="116"/>
      <c r="BU31" s="116"/>
      <c r="BV31" s="116"/>
      <c r="BW31" s="116"/>
      <c r="BX31" s="116"/>
      <c r="BY31" s="116"/>
      <c r="BZ31" s="116">
        <f>データ!AB7</f>
        <v>187.7</v>
      </c>
      <c r="CA31" s="116"/>
      <c r="CB31" s="116"/>
      <c r="CC31" s="116"/>
      <c r="CD31" s="116"/>
      <c r="CE31" s="116"/>
      <c r="CF31" s="116"/>
      <c r="CG31" s="116"/>
      <c r="CH31" s="116"/>
      <c r="CI31" s="116"/>
      <c r="CJ31" s="116"/>
      <c r="CK31" s="116"/>
      <c r="CL31" s="116"/>
      <c r="CM31" s="116"/>
      <c r="CN31" s="116"/>
      <c r="CO31" s="116"/>
      <c r="CP31" s="116"/>
      <c r="CQ31" s="116"/>
      <c r="CR31" s="116"/>
      <c r="CS31" s="116">
        <f>データ!AC7</f>
        <v>193.4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97.1</v>
      </c>
      <c r="JD31" s="111"/>
      <c r="JE31" s="111"/>
      <c r="JF31" s="111"/>
      <c r="JG31" s="111"/>
      <c r="JH31" s="111"/>
      <c r="JI31" s="111"/>
      <c r="JJ31" s="111"/>
      <c r="JK31" s="111"/>
      <c r="JL31" s="111"/>
      <c r="JM31" s="111"/>
      <c r="JN31" s="111"/>
      <c r="JO31" s="111"/>
      <c r="JP31" s="111"/>
      <c r="JQ31" s="111"/>
      <c r="JR31" s="111"/>
      <c r="JS31" s="111"/>
      <c r="JT31" s="111"/>
      <c r="JU31" s="112"/>
      <c r="JV31" s="110">
        <f>データ!DL7</f>
        <v>101.8</v>
      </c>
      <c r="JW31" s="111"/>
      <c r="JX31" s="111"/>
      <c r="JY31" s="111"/>
      <c r="JZ31" s="111"/>
      <c r="KA31" s="111"/>
      <c r="KB31" s="111"/>
      <c r="KC31" s="111"/>
      <c r="KD31" s="111"/>
      <c r="KE31" s="111"/>
      <c r="KF31" s="111"/>
      <c r="KG31" s="111"/>
      <c r="KH31" s="111"/>
      <c r="KI31" s="111"/>
      <c r="KJ31" s="111"/>
      <c r="KK31" s="111"/>
      <c r="KL31" s="111"/>
      <c r="KM31" s="111"/>
      <c r="KN31" s="112"/>
      <c r="KO31" s="110">
        <f>データ!DM7</f>
        <v>73.8</v>
      </c>
      <c r="KP31" s="111"/>
      <c r="KQ31" s="111"/>
      <c r="KR31" s="111"/>
      <c r="KS31" s="111"/>
      <c r="KT31" s="111"/>
      <c r="KU31" s="111"/>
      <c r="KV31" s="111"/>
      <c r="KW31" s="111"/>
      <c r="KX31" s="111"/>
      <c r="KY31" s="111"/>
      <c r="KZ31" s="111"/>
      <c r="LA31" s="111"/>
      <c r="LB31" s="111"/>
      <c r="LC31" s="111"/>
      <c r="LD31" s="111"/>
      <c r="LE31" s="111"/>
      <c r="LF31" s="111"/>
      <c r="LG31" s="112"/>
      <c r="LH31" s="110">
        <f>データ!DN7</f>
        <v>70.900000000000006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71.599999999999994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73.099999999999994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67.3</v>
      </c>
      <c r="FF52" s="116"/>
      <c r="FG52" s="116"/>
      <c r="FH52" s="116"/>
      <c r="FI52" s="116"/>
      <c r="FJ52" s="116"/>
      <c r="FK52" s="116"/>
      <c r="FL52" s="116"/>
      <c r="FM52" s="116"/>
      <c r="FN52" s="116"/>
      <c r="FO52" s="116"/>
      <c r="FP52" s="116"/>
      <c r="FQ52" s="116"/>
      <c r="FR52" s="116"/>
      <c r="FS52" s="116"/>
      <c r="FT52" s="116"/>
      <c r="FU52" s="116"/>
      <c r="FV52" s="116"/>
      <c r="FW52" s="116"/>
      <c r="FX52" s="116">
        <f>データ!BH7</f>
        <v>35</v>
      </c>
      <c r="FY52" s="116"/>
      <c r="FZ52" s="116"/>
      <c r="GA52" s="116"/>
      <c r="GB52" s="116"/>
      <c r="GC52" s="116"/>
      <c r="GD52" s="116"/>
      <c r="GE52" s="116"/>
      <c r="GF52" s="116"/>
      <c r="GG52" s="116"/>
      <c r="GH52" s="116"/>
      <c r="GI52" s="116"/>
      <c r="GJ52" s="116"/>
      <c r="GK52" s="116"/>
      <c r="GL52" s="116"/>
      <c r="GM52" s="116"/>
      <c r="GN52" s="116"/>
      <c r="GO52" s="116"/>
      <c r="GP52" s="116"/>
      <c r="GQ52" s="116">
        <f>データ!BI7</f>
        <v>56.3</v>
      </c>
      <c r="GR52" s="116"/>
      <c r="GS52" s="116"/>
      <c r="GT52" s="116"/>
      <c r="GU52" s="116"/>
      <c r="GV52" s="116"/>
      <c r="GW52" s="116"/>
      <c r="GX52" s="116"/>
      <c r="GY52" s="116"/>
      <c r="GZ52" s="116"/>
      <c r="HA52" s="116"/>
      <c r="HB52" s="116"/>
      <c r="HC52" s="116"/>
      <c r="HD52" s="116"/>
      <c r="HE52" s="116"/>
      <c r="HF52" s="116"/>
      <c r="HG52" s="116"/>
      <c r="HH52" s="116"/>
      <c r="HI52" s="116"/>
      <c r="HJ52" s="116">
        <f>データ!BJ7</f>
        <v>55.7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110258</v>
      </c>
      <c r="JD52" s="120"/>
      <c r="JE52" s="120"/>
      <c r="JF52" s="120"/>
      <c r="JG52" s="120"/>
      <c r="JH52" s="120"/>
      <c r="JI52" s="120"/>
      <c r="JJ52" s="120"/>
      <c r="JK52" s="120"/>
      <c r="JL52" s="120"/>
      <c r="JM52" s="120"/>
      <c r="JN52" s="120"/>
      <c r="JO52" s="120"/>
      <c r="JP52" s="120"/>
      <c r="JQ52" s="120"/>
      <c r="JR52" s="120"/>
      <c r="JS52" s="120"/>
      <c r="JT52" s="120"/>
      <c r="JU52" s="120"/>
      <c r="JV52" s="120">
        <f>データ!BR7</f>
        <v>69474</v>
      </c>
      <c r="JW52" s="120"/>
      <c r="JX52" s="120"/>
      <c r="JY52" s="120"/>
      <c r="JZ52" s="120"/>
      <c r="KA52" s="120"/>
      <c r="KB52" s="120"/>
      <c r="KC52" s="120"/>
      <c r="KD52" s="120"/>
      <c r="KE52" s="120"/>
      <c r="KF52" s="120"/>
      <c r="KG52" s="120"/>
      <c r="KH52" s="120"/>
      <c r="KI52" s="120"/>
      <c r="KJ52" s="120"/>
      <c r="KK52" s="120"/>
      <c r="KL52" s="120"/>
      <c r="KM52" s="120"/>
      <c r="KN52" s="120"/>
      <c r="KO52" s="120">
        <f>データ!BS7</f>
        <v>17434</v>
      </c>
      <c r="KP52" s="120"/>
      <c r="KQ52" s="120"/>
      <c r="KR52" s="120"/>
      <c r="KS52" s="120"/>
      <c r="KT52" s="120"/>
      <c r="KU52" s="120"/>
      <c r="KV52" s="120"/>
      <c r="KW52" s="120"/>
      <c r="KX52" s="120"/>
      <c r="KY52" s="120"/>
      <c r="KZ52" s="120"/>
      <c r="LA52" s="120"/>
      <c r="LB52" s="120"/>
      <c r="LC52" s="120"/>
      <c r="LD52" s="120"/>
      <c r="LE52" s="120"/>
      <c r="LF52" s="120"/>
      <c r="LG52" s="120"/>
      <c r="LH52" s="120">
        <f>データ!BT7</f>
        <v>47258</v>
      </c>
      <c r="LI52" s="120"/>
      <c r="LJ52" s="120"/>
      <c r="LK52" s="120"/>
      <c r="LL52" s="120"/>
      <c r="LM52" s="120"/>
      <c r="LN52" s="120"/>
      <c r="LO52" s="120"/>
      <c r="LP52" s="120"/>
      <c r="LQ52" s="120"/>
      <c r="LR52" s="120"/>
      <c r="LS52" s="120"/>
      <c r="LT52" s="120"/>
      <c r="LU52" s="120"/>
      <c r="LV52" s="120"/>
      <c r="LW52" s="120"/>
      <c r="LX52" s="120"/>
      <c r="LY52" s="120"/>
      <c r="LZ52" s="120"/>
      <c r="MA52" s="120">
        <f>データ!BU7</f>
        <v>54608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52.7</v>
      </c>
      <c r="KB77" s="111"/>
      <c r="KC77" s="111"/>
      <c r="KD77" s="111"/>
      <c r="KE77" s="111"/>
      <c r="KF77" s="111"/>
      <c r="KG77" s="111"/>
      <c r="KH77" s="111"/>
      <c r="KI77" s="111"/>
      <c r="KJ77" s="111"/>
      <c r="KK77" s="111"/>
      <c r="KL77" s="111"/>
      <c r="KM77" s="111"/>
      <c r="KN77" s="111"/>
      <c r="KO77" s="112"/>
      <c r="KP77" s="110">
        <f>データ!DA7</f>
        <v>41.3</v>
      </c>
      <c r="KQ77" s="111"/>
      <c r="KR77" s="111"/>
      <c r="KS77" s="111"/>
      <c r="KT77" s="111"/>
      <c r="KU77" s="111"/>
      <c r="KV77" s="111"/>
      <c r="KW77" s="111"/>
      <c r="KX77" s="111"/>
      <c r="KY77" s="111"/>
      <c r="KZ77" s="111"/>
      <c r="LA77" s="111"/>
      <c r="LB77" s="111"/>
      <c r="LC77" s="111"/>
      <c r="LD77" s="112"/>
      <c r="LE77" s="110">
        <f>データ!DB7</f>
        <v>66.400000000000006</v>
      </c>
      <c r="LF77" s="111"/>
      <c r="LG77" s="111"/>
      <c r="LH77" s="111"/>
      <c r="LI77" s="111"/>
      <c r="LJ77" s="111"/>
      <c r="LK77" s="111"/>
      <c r="LL77" s="111"/>
      <c r="LM77" s="111"/>
      <c r="LN77" s="111"/>
      <c r="LO77" s="111"/>
      <c r="LP77" s="111"/>
      <c r="LQ77" s="111"/>
      <c r="LR77" s="111"/>
      <c r="LS77" s="112"/>
      <c r="LT77" s="110">
        <f>データ!DC7</f>
        <v>35.4</v>
      </c>
      <c r="LU77" s="111"/>
      <c r="LV77" s="111"/>
      <c r="LW77" s="111"/>
      <c r="LX77" s="111"/>
      <c r="LY77" s="111"/>
      <c r="LZ77" s="111"/>
      <c r="MA77" s="111"/>
      <c r="MB77" s="111"/>
      <c r="MC77" s="111"/>
      <c r="MD77" s="111"/>
      <c r="ME77" s="111"/>
      <c r="MF77" s="111"/>
      <c r="MG77" s="111"/>
      <c r="MH77" s="112"/>
      <c r="MI77" s="110">
        <f>データ!DD7</f>
        <v>23.9</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j2mZIPI3X7uDKD8XSUwI9Dw62sJtG7bgO4et/Gd87OjqERHFen2vItOJG4kMvFKBEkX6+eHZrHDuLEBumJajw==" saltValue="hYwmqJsBlckOuz+Rp3ByD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92</v>
      </c>
      <c r="AO5" s="47" t="s">
        <v>93</v>
      </c>
      <c r="AP5" s="47" t="s">
        <v>94</v>
      </c>
      <c r="AQ5" s="47" t="s">
        <v>95</v>
      </c>
      <c r="AR5" s="47" t="s">
        <v>96</v>
      </c>
      <c r="AS5" s="47" t="s">
        <v>97</v>
      </c>
      <c r="AT5" s="47" t="s">
        <v>98</v>
      </c>
      <c r="AU5" s="47" t="s">
        <v>101</v>
      </c>
      <c r="AV5" s="47" t="s">
        <v>102</v>
      </c>
      <c r="AW5" s="47" t="s">
        <v>103</v>
      </c>
      <c r="AX5" s="47" t="s">
        <v>100</v>
      </c>
      <c r="AY5" s="47" t="s">
        <v>92</v>
      </c>
      <c r="AZ5" s="47" t="s">
        <v>93</v>
      </c>
      <c r="BA5" s="47" t="s">
        <v>94</v>
      </c>
      <c r="BB5" s="47" t="s">
        <v>95</v>
      </c>
      <c r="BC5" s="47" t="s">
        <v>96</v>
      </c>
      <c r="BD5" s="47" t="s">
        <v>97</v>
      </c>
      <c r="BE5" s="47" t="s">
        <v>98</v>
      </c>
      <c r="BF5" s="47" t="s">
        <v>88</v>
      </c>
      <c r="BG5" s="47" t="s">
        <v>104</v>
      </c>
      <c r="BH5" s="47" t="s">
        <v>103</v>
      </c>
      <c r="BI5" s="47" t="s">
        <v>105</v>
      </c>
      <c r="BJ5" s="47" t="s">
        <v>106</v>
      </c>
      <c r="BK5" s="47" t="s">
        <v>93</v>
      </c>
      <c r="BL5" s="47" t="s">
        <v>94</v>
      </c>
      <c r="BM5" s="47" t="s">
        <v>95</v>
      </c>
      <c r="BN5" s="47" t="s">
        <v>96</v>
      </c>
      <c r="BO5" s="47" t="s">
        <v>97</v>
      </c>
      <c r="BP5" s="47" t="s">
        <v>98</v>
      </c>
      <c r="BQ5" s="47" t="s">
        <v>107</v>
      </c>
      <c r="BR5" s="47" t="s">
        <v>108</v>
      </c>
      <c r="BS5" s="47" t="s">
        <v>103</v>
      </c>
      <c r="BT5" s="47" t="s">
        <v>100</v>
      </c>
      <c r="BU5" s="47" t="s">
        <v>92</v>
      </c>
      <c r="BV5" s="47" t="s">
        <v>93</v>
      </c>
      <c r="BW5" s="47" t="s">
        <v>94</v>
      </c>
      <c r="BX5" s="47" t="s">
        <v>95</v>
      </c>
      <c r="BY5" s="47" t="s">
        <v>96</v>
      </c>
      <c r="BZ5" s="47" t="s">
        <v>97</v>
      </c>
      <c r="CA5" s="47" t="s">
        <v>98</v>
      </c>
      <c r="CB5" s="47" t="s">
        <v>109</v>
      </c>
      <c r="CC5" s="47" t="s">
        <v>102</v>
      </c>
      <c r="CD5" s="47" t="s">
        <v>103</v>
      </c>
      <c r="CE5" s="47" t="s">
        <v>100</v>
      </c>
      <c r="CF5" s="47" t="s">
        <v>92</v>
      </c>
      <c r="CG5" s="47" t="s">
        <v>93</v>
      </c>
      <c r="CH5" s="47" t="s">
        <v>94</v>
      </c>
      <c r="CI5" s="47" t="s">
        <v>95</v>
      </c>
      <c r="CJ5" s="47" t="s">
        <v>96</v>
      </c>
      <c r="CK5" s="47" t="s">
        <v>97</v>
      </c>
      <c r="CL5" s="47" t="s">
        <v>98</v>
      </c>
      <c r="CM5" s="145"/>
      <c r="CN5" s="145"/>
      <c r="CO5" s="47" t="s">
        <v>109</v>
      </c>
      <c r="CP5" s="47" t="s">
        <v>104</v>
      </c>
      <c r="CQ5" s="47" t="s">
        <v>99</v>
      </c>
      <c r="CR5" s="47" t="s">
        <v>100</v>
      </c>
      <c r="CS5" s="47" t="s">
        <v>110</v>
      </c>
      <c r="CT5" s="47" t="s">
        <v>93</v>
      </c>
      <c r="CU5" s="47" t="s">
        <v>94</v>
      </c>
      <c r="CV5" s="47" t="s">
        <v>95</v>
      </c>
      <c r="CW5" s="47" t="s">
        <v>96</v>
      </c>
      <c r="CX5" s="47" t="s">
        <v>97</v>
      </c>
      <c r="CY5" s="47" t="s">
        <v>98</v>
      </c>
      <c r="CZ5" s="47" t="s">
        <v>101</v>
      </c>
      <c r="DA5" s="47" t="s">
        <v>108</v>
      </c>
      <c r="DB5" s="47" t="s">
        <v>103</v>
      </c>
      <c r="DC5" s="47" t="s">
        <v>100</v>
      </c>
      <c r="DD5" s="47" t="s">
        <v>92</v>
      </c>
      <c r="DE5" s="47" t="s">
        <v>93</v>
      </c>
      <c r="DF5" s="47" t="s">
        <v>94</v>
      </c>
      <c r="DG5" s="47" t="s">
        <v>95</v>
      </c>
      <c r="DH5" s="47" t="s">
        <v>96</v>
      </c>
      <c r="DI5" s="47" t="s">
        <v>97</v>
      </c>
      <c r="DJ5" s="47" t="s">
        <v>35</v>
      </c>
      <c r="DK5" s="47" t="s">
        <v>101</v>
      </c>
      <c r="DL5" s="47" t="s">
        <v>89</v>
      </c>
      <c r="DM5" s="47" t="s">
        <v>103</v>
      </c>
      <c r="DN5" s="47" t="s">
        <v>105</v>
      </c>
      <c r="DO5" s="47" t="s">
        <v>111</v>
      </c>
      <c r="DP5" s="47" t="s">
        <v>93</v>
      </c>
      <c r="DQ5" s="47" t="s">
        <v>94</v>
      </c>
      <c r="DR5" s="47" t="s">
        <v>95</v>
      </c>
      <c r="DS5" s="47" t="s">
        <v>96</v>
      </c>
      <c r="DT5" s="47" t="s">
        <v>97</v>
      </c>
      <c r="DU5" s="47" t="s">
        <v>98</v>
      </c>
    </row>
    <row r="6" spans="1:125" s="54" customFormat="1" x14ac:dyDescent="0.15">
      <c r="A6" s="37" t="s">
        <v>112</v>
      </c>
      <c r="B6" s="48">
        <f>B8</f>
        <v>2022</v>
      </c>
      <c r="C6" s="48">
        <f t="shared" ref="C6:X6" si="1">C8</f>
        <v>290009</v>
      </c>
      <c r="D6" s="48">
        <f t="shared" si="1"/>
        <v>47</v>
      </c>
      <c r="E6" s="48">
        <f t="shared" si="1"/>
        <v>14</v>
      </c>
      <c r="F6" s="48">
        <f t="shared" si="1"/>
        <v>0</v>
      </c>
      <c r="G6" s="48">
        <f t="shared" si="1"/>
        <v>3</v>
      </c>
      <c r="H6" s="48" t="str">
        <f>SUBSTITUTE(H8,"　","")</f>
        <v>奈良県</v>
      </c>
      <c r="I6" s="48" t="str">
        <f t="shared" si="1"/>
        <v>登大路観光自動車駐車場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27</v>
      </c>
      <c r="S6" s="50" t="str">
        <f t="shared" si="1"/>
        <v>公共施設</v>
      </c>
      <c r="T6" s="50" t="str">
        <f t="shared" si="1"/>
        <v>無</v>
      </c>
      <c r="U6" s="51">
        <f t="shared" si="1"/>
        <v>16635</v>
      </c>
      <c r="V6" s="51">
        <f t="shared" si="1"/>
        <v>275</v>
      </c>
      <c r="W6" s="51">
        <f t="shared" si="1"/>
        <v>1000</v>
      </c>
      <c r="X6" s="50" t="str">
        <f t="shared" si="1"/>
        <v>無</v>
      </c>
      <c r="Y6" s="52">
        <f>IF(Y8="-",NA(),Y8)</f>
        <v>320.3</v>
      </c>
      <c r="Z6" s="52">
        <f t="shared" ref="Z6:AH6" si="2">IF(Z8="-",NA(),Z8)</f>
        <v>155.30000000000001</v>
      </c>
      <c r="AA6" s="52">
        <f t="shared" si="2"/>
        <v>122.6</v>
      </c>
      <c r="AB6" s="52">
        <f t="shared" si="2"/>
        <v>187.7</v>
      </c>
      <c r="AC6" s="52">
        <f t="shared" si="2"/>
        <v>193.4</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73.099999999999994</v>
      </c>
      <c r="BG6" s="52">
        <f t="shared" ref="BG6:BO6" si="5">IF(BG8="-",NA(),BG8)</f>
        <v>67.3</v>
      </c>
      <c r="BH6" s="52">
        <f t="shared" si="5"/>
        <v>35</v>
      </c>
      <c r="BI6" s="52">
        <f t="shared" si="5"/>
        <v>56.3</v>
      </c>
      <c r="BJ6" s="52">
        <f t="shared" si="5"/>
        <v>55.7</v>
      </c>
      <c r="BK6" s="52">
        <f t="shared" si="5"/>
        <v>-0.1</v>
      </c>
      <c r="BL6" s="52">
        <f t="shared" si="5"/>
        <v>-9.8000000000000007</v>
      </c>
      <c r="BM6" s="52">
        <f t="shared" si="5"/>
        <v>-25.9</v>
      </c>
      <c r="BN6" s="52">
        <f t="shared" si="5"/>
        <v>-24.6</v>
      </c>
      <c r="BO6" s="52">
        <f t="shared" si="5"/>
        <v>-29.2</v>
      </c>
      <c r="BP6" s="49" t="str">
        <f>IF(BP8="-","",IF(BP8="-","【-】","【"&amp;SUBSTITUTE(TEXT(BP8,"#,##0.0"),"-","△")&amp;"】"))</f>
        <v>【12.8】</v>
      </c>
      <c r="BQ6" s="53">
        <f>IF(BQ8="-",NA(),BQ8)</f>
        <v>110258</v>
      </c>
      <c r="BR6" s="53">
        <f t="shared" ref="BR6:BZ6" si="6">IF(BR8="-",NA(),BR8)</f>
        <v>69474</v>
      </c>
      <c r="BS6" s="53">
        <f t="shared" si="6"/>
        <v>17434</v>
      </c>
      <c r="BT6" s="53">
        <f t="shared" si="6"/>
        <v>47258</v>
      </c>
      <c r="BU6" s="53">
        <f t="shared" si="6"/>
        <v>54608</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113</v>
      </c>
      <c r="CM6" s="51">
        <f t="shared" ref="CM6:CN6" si="7">CM8</f>
        <v>83</v>
      </c>
      <c r="CN6" s="51">
        <f t="shared" si="7"/>
        <v>0</v>
      </c>
      <c r="CO6" s="52"/>
      <c r="CP6" s="52"/>
      <c r="CQ6" s="52"/>
      <c r="CR6" s="52"/>
      <c r="CS6" s="52"/>
      <c r="CT6" s="52"/>
      <c r="CU6" s="52"/>
      <c r="CV6" s="52"/>
      <c r="CW6" s="52"/>
      <c r="CX6" s="52"/>
      <c r="CY6" s="49" t="s">
        <v>114</v>
      </c>
      <c r="CZ6" s="52">
        <f>IF(CZ8="-",NA(),CZ8)</f>
        <v>52.7</v>
      </c>
      <c r="DA6" s="52">
        <f t="shared" ref="DA6:DI6" si="8">IF(DA8="-",NA(),DA8)</f>
        <v>41.3</v>
      </c>
      <c r="DB6" s="52">
        <f t="shared" si="8"/>
        <v>66.400000000000006</v>
      </c>
      <c r="DC6" s="52">
        <f t="shared" si="8"/>
        <v>35.4</v>
      </c>
      <c r="DD6" s="52">
        <f t="shared" si="8"/>
        <v>23.9</v>
      </c>
      <c r="DE6" s="52">
        <f t="shared" si="8"/>
        <v>108.2</v>
      </c>
      <c r="DF6" s="52">
        <f t="shared" si="8"/>
        <v>117.1</v>
      </c>
      <c r="DG6" s="52">
        <f t="shared" si="8"/>
        <v>145.19999999999999</v>
      </c>
      <c r="DH6" s="52">
        <f t="shared" si="8"/>
        <v>219.9</v>
      </c>
      <c r="DI6" s="52">
        <f t="shared" si="8"/>
        <v>107.1</v>
      </c>
      <c r="DJ6" s="49" t="str">
        <f>IF(DJ8="-","",IF(DJ8="-","【-】","【"&amp;SUBSTITUTE(TEXT(DJ8,"#,##0.0"),"-","△")&amp;"】"))</f>
        <v>【72.2】</v>
      </c>
      <c r="DK6" s="52">
        <f>IF(DK8="-",NA(),DK8)</f>
        <v>97.1</v>
      </c>
      <c r="DL6" s="52">
        <f t="shared" ref="DL6:DT6" si="9">IF(DL8="-",NA(),DL8)</f>
        <v>101.8</v>
      </c>
      <c r="DM6" s="52">
        <f t="shared" si="9"/>
        <v>73.8</v>
      </c>
      <c r="DN6" s="52">
        <f t="shared" si="9"/>
        <v>70.900000000000006</v>
      </c>
      <c r="DO6" s="52">
        <f t="shared" si="9"/>
        <v>71.599999999999994</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115</v>
      </c>
      <c r="B7" s="48">
        <f t="shared" ref="B7:X7" si="10">B8</f>
        <v>2022</v>
      </c>
      <c r="C7" s="48">
        <f t="shared" si="10"/>
        <v>290009</v>
      </c>
      <c r="D7" s="48">
        <f t="shared" si="10"/>
        <v>47</v>
      </c>
      <c r="E7" s="48">
        <f t="shared" si="10"/>
        <v>14</v>
      </c>
      <c r="F7" s="48">
        <f t="shared" si="10"/>
        <v>0</v>
      </c>
      <c r="G7" s="48">
        <f t="shared" si="10"/>
        <v>3</v>
      </c>
      <c r="H7" s="48" t="str">
        <f t="shared" si="10"/>
        <v>奈良県</v>
      </c>
      <c r="I7" s="48" t="str">
        <f t="shared" si="10"/>
        <v>登大路観光自動車駐車場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27</v>
      </c>
      <c r="S7" s="50" t="str">
        <f t="shared" si="10"/>
        <v>公共施設</v>
      </c>
      <c r="T7" s="50" t="str">
        <f t="shared" si="10"/>
        <v>無</v>
      </c>
      <c r="U7" s="51">
        <f t="shared" si="10"/>
        <v>16635</v>
      </c>
      <c r="V7" s="51">
        <f t="shared" si="10"/>
        <v>275</v>
      </c>
      <c r="W7" s="51">
        <f t="shared" si="10"/>
        <v>1000</v>
      </c>
      <c r="X7" s="50" t="str">
        <f t="shared" si="10"/>
        <v>無</v>
      </c>
      <c r="Y7" s="52">
        <f>Y8</f>
        <v>320.3</v>
      </c>
      <c r="Z7" s="52">
        <f t="shared" ref="Z7:AH7" si="11">Z8</f>
        <v>155.30000000000001</v>
      </c>
      <c r="AA7" s="52">
        <f t="shared" si="11"/>
        <v>122.6</v>
      </c>
      <c r="AB7" s="52">
        <f t="shared" si="11"/>
        <v>187.7</v>
      </c>
      <c r="AC7" s="52">
        <f t="shared" si="11"/>
        <v>193.4</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73.099999999999994</v>
      </c>
      <c r="BG7" s="52">
        <f t="shared" ref="BG7:BO7" si="14">BG8</f>
        <v>67.3</v>
      </c>
      <c r="BH7" s="52">
        <f t="shared" si="14"/>
        <v>35</v>
      </c>
      <c r="BI7" s="52">
        <f t="shared" si="14"/>
        <v>56.3</v>
      </c>
      <c r="BJ7" s="52">
        <f t="shared" si="14"/>
        <v>55.7</v>
      </c>
      <c r="BK7" s="52">
        <f t="shared" si="14"/>
        <v>-0.1</v>
      </c>
      <c r="BL7" s="52">
        <f t="shared" si="14"/>
        <v>-9.8000000000000007</v>
      </c>
      <c r="BM7" s="52">
        <f t="shared" si="14"/>
        <v>-25.9</v>
      </c>
      <c r="BN7" s="52">
        <f t="shared" si="14"/>
        <v>-24.6</v>
      </c>
      <c r="BO7" s="52">
        <f t="shared" si="14"/>
        <v>-29.2</v>
      </c>
      <c r="BP7" s="49"/>
      <c r="BQ7" s="53">
        <f>BQ8</f>
        <v>110258</v>
      </c>
      <c r="BR7" s="53">
        <f t="shared" ref="BR7:BZ7" si="15">BR8</f>
        <v>69474</v>
      </c>
      <c r="BS7" s="53">
        <f t="shared" si="15"/>
        <v>17434</v>
      </c>
      <c r="BT7" s="53">
        <f t="shared" si="15"/>
        <v>47258</v>
      </c>
      <c r="BU7" s="53">
        <f t="shared" si="15"/>
        <v>54608</v>
      </c>
      <c r="BV7" s="53">
        <f t="shared" si="15"/>
        <v>16973</v>
      </c>
      <c r="BW7" s="53">
        <f t="shared" si="15"/>
        <v>5206</v>
      </c>
      <c r="BX7" s="53">
        <f t="shared" si="15"/>
        <v>2220</v>
      </c>
      <c r="BY7" s="53">
        <f t="shared" si="15"/>
        <v>3097</v>
      </c>
      <c r="BZ7" s="53">
        <f t="shared" si="15"/>
        <v>6051</v>
      </c>
      <c r="CA7" s="51"/>
      <c r="CB7" s="52" t="s">
        <v>116</v>
      </c>
      <c r="CC7" s="52" t="s">
        <v>116</v>
      </c>
      <c r="CD7" s="52" t="s">
        <v>116</v>
      </c>
      <c r="CE7" s="52" t="s">
        <v>116</v>
      </c>
      <c r="CF7" s="52" t="s">
        <v>116</v>
      </c>
      <c r="CG7" s="52" t="s">
        <v>116</v>
      </c>
      <c r="CH7" s="52" t="s">
        <v>116</v>
      </c>
      <c r="CI7" s="52" t="s">
        <v>116</v>
      </c>
      <c r="CJ7" s="52" t="s">
        <v>116</v>
      </c>
      <c r="CK7" s="52" t="s">
        <v>117</v>
      </c>
      <c r="CL7" s="49"/>
      <c r="CM7" s="51">
        <f>CM8</f>
        <v>83</v>
      </c>
      <c r="CN7" s="51">
        <f>CN8</f>
        <v>0</v>
      </c>
      <c r="CO7" s="52" t="s">
        <v>116</v>
      </c>
      <c r="CP7" s="52" t="s">
        <v>116</v>
      </c>
      <c r="CQ7" s="52" t="s">
        <v>116</v>
      </c>
      <c r="CR7" s="52" t="s">
        <v>116</v>
      </c>
      <c r="CS7" s="52" t="s">
        <v>116</v>
      </c>
      <c r="CT7" s="52" t="s">
        <v>116</v>
      </c>
      <c r="CU7" s="52" t="s">
        <v>116</v>
      </c>
      <c r="CV7" s="52" t="s">
        <v>116</v>
      </c>
      <c r="CW7" s="52" t="s">
        <v>116</v>
      </c>
      <c r="CX7" s="52" t="s">
        <v>114</v>
      </c>
      <c r="CY7" s="49"/>
      <c r="CZ7" s="52">
        <f>CZ8</f>
        <v>52.7</v>
      </c>
      <c r="DA7" s="52">
        <f t="shared" ref="DA7:DI7" si="16">DA8</f>
        <v>41.3</v>
      </c>
      <c r="DB7" s="52">
        <f t="shared" si="16"/>
        <v>66.400000000000006</v>
      </c>
      <c r="DC7" s="52">
        <f t="shared" si="16"/>
        <v>35.4</v>
      </c>
      <c r="DD7" s="52">
        <f t="shared" si="16"/>
        <v>23.9</v>
      </c>
      <c r="DE7" s="52">
        <f t="shared" si="16"/>
        <v>108.2</v>
      </c>
      <c r="DF7" s="52">
        <f t="shared" si="16"/>
        <v>117.1</v>
      </c>
      <c r="DG7" s="52">
        <f t="shared" si="16"/>
        <v>145.19999999999999</v>
      </c>
      <c r="DH7" s="52">
        <f t="shared" si="16"/>
        <v>219.9</v>
      </c>
      <c r="DI7" s="52">
        <f t="shared" si="16"/>
        <v>107.1</v>
      </c>
      <c r="DJ7" s="49"/>
      <c r="DK7" s="52">
        <f>DK8</f>
        <v>97.1</v>
      </c>
      <c r="DL7" s="52">
        <f t="shared" ref="DL7:DT7" si="17">DL8</f>
        <v>101.8</v>
      </c>
      <c r="DM7" s="52">
        <f t="shared" si="17"/>
        <v>73.8</v>
      </c>
      <c r="DN7" s="52">
        <f t="shared" si="17"/>
        <v>70.900000000000006</v>
      </c>
      <c r="DO7" s="52">
        <f t="shared" si="17"/>
        <v>71.599999999999994</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290009</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27</v>
      </c>
      <c r="S8" s="57" t="s">
        <v>128</v>
      </c>
      <c r="T8" s="57" t="s">
        <v>129</v>
      </c>
      <c r="U8" s="58">
        <v>16635</v>
      </c>
      <c r="V8" s="58">
        <v>275</v>
      </c>
      <c r="W8" s="58">
        <v>1000</v>
      </c>
      <c r="X8" s="57" t="s">
        <v>129</v>
      </c>
      <c r="Y8" s="59">
        <v>320.3</v>
      </c>
      <c r="Z8" s="59">
        <v>155.30000000000001</v>
      </c>
      <c r="AA8" s="59">
        <v>122.6</v>
      </c>
      <c r="AB8" s="59">
        <v>187.7</v>
      </c>
      <c r="AC8" s="59">
        <v>193.4</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73.099999999999994</v>
      </c>
      <c r="BG8" s="59">
        <v>67.3</v>
      </c>
      <c r="BH8" s="59">
        <v>35</v>
      </c>
      <c r="BI8" s="59">
        <v>56.3</v>
      </c>
      <c r="BJ8" s="59">
        <v>55.7</v>
      </c>
      <c r="BK8" s="59">
        <v>-0.1</v>
      </c>
      <c r="BL8" s="59">
        <v>-9.8000000000000007</v>
      </c>
      <c r="BM8" s="59">
        <v>-25.9</v>
      </c>
      <c r="BN8" s="59">
        <v>-24.6</v>
      </c>
      <c r="BO8" s="59">
        <v>-29.2</v>
      </c>
      <c r="BP8" s="56">
        <v>12.8</v>
      </c>
      <c r="BQ8" s="60">
        <v>110258</v>
      </c>
      <c r="BR8" s="60">
        <v>69474</v>
      </c>
      <c r="BS8" s="60">
        <v>17434</v>
      </c>
      <c r="BT8" s="61">
        <v>47258</v>
      </c>
      <c r="BU8" s="61">
        <v>54608</v>
      </c>
      <c r="BV8" s="60">
        <v>16973</v>
      </c>
      <c r="BW8" s="60">
        <v>5206</v>
      </c>
      <c r="BX8" s="60">
        <v>2220</v>
      </c>
      <c r="BY8" s="60">
        <v>3097</v>
      </c>
      <c r="BZ8" s="60">
        <v>6051</v>
      </c>
      <c r="CA8" s="58">
        <v>10556</v>
      </c>
      <c r="CB8" s="59" t="s">
        <v>122</v>
      </c>
      <c r="CC8" s="59" t="s">
        <v>122</v>
      </c>
      <c r="CD8" s="59" t="s">
        <v>122</v>
      </c>
      <c r="CE8" s="59" t="s">
        <v>122</v>
      </c>
      <c r="CF8" s="59" t="s">
        <v>122</v>
      </c>
      <c r="CG8" s="59" t="s">
        <v>122</v>
      </c>
      <c r="CH8" s="59" t="s">
        <v>122</v>
      </c>
      <c r="CI8" s="59" t="s">
        <v>122</v>
      </c>
      <c r="CJ8" s="59" t="s">
        <v>122</v>
      </c>
      <c r="CK8" s="59" t="s">
        <v>122</v>
      </c>
      <c r="CL8" s="56" t="s">
        <v>122</v>
      </c>
      <c r="CM8" s="58">
        <v>83</v>
      </c>
      <c r="CN8" s="58">
        <v>0</v>
      </c>
      <c r="CO8" s="59" t="s">
        <v>122</v>
      </c>
      <c r="CP8" s="59" t="s">
        <v>122</v>
      </c>
      <c r="CQ8" s="59" t="s">
        <v>122</v>
      </c>
      <c r="CR8" s="59" t="s">
        <v>122</v>
      </c>
      <c r="CS8" s="59" t="s">
        <v>122</v>
      </c>
      <c r="CT8" s="59" t="s">
        <v>122</v>
      </c>
      <c r="CU8" s="59" t="s">
        <v>122</v>
      </c>
      <c r="CV8" s="59" t="s">
        <v>122</v>
      </c>
      <c r="CW8" s="59" t="s">
        <v>122</v>
      </c>
      <c r="CX8" s="59" t="s">
        <v>122</v>
      </c>
      <c r="CY8" s="56" t="s">
        <v>122</v>
      </c>
      <c r="CZ8" s="59">
        <v>52.7</v>
      </c>
      <c r="DA8" s="59">
        <v>41.3</v>
      </c>
      <c r="DB8" s="59">
        <v>66.400000000000006</v>
      </c>
      <c r="DC8" s="59">
        <v>35.4</v>
      </c>
      <c r="DD8" s="59">
        <v>23.9</v>
      </c>
      <c r="DE8" s="59">
        <v>108.2</v>
      </c>
      <c r="DF8" s="59">
        <v>117.1</v>
      </c>
      <c r="DG8" s="59">
        <v>145.19999999999999</v>
      </c>
      <c r="DH8" s="59">
        <v>219.9</v>
      </c>
      <c r="DI8" s="59">
        <v>107.1</v>
      </c>
      <c r="DJ8" s="56">
        <v>72.2</v>
      </c>
      <c r="DK8" s="59">
        <v>97.1</v>
      </c>
      <c r="DL8" s="59">
        <v>101.8</v>
      </c>
      <c r="DM8" s="59">
        <v>73.8</v>
      </c>
      <c r="DN8" s="59">
        <v>70.900000000000006</v>
      </c>
      <c r="DO8" s="59">
        <v>71.599999999999994</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2024-02-02T00:22:08Z</cp:lastPrinted>
  <dcterms:created xsi:type="dcterms:W3CDTF">2024-01-11T00:13:23Z</dcterms:created>
  <dcterms:modified xsi:type="dcterms:W3CDTF">2024-02-02T00:22:10Z</dcterms:modified>
  <cp:category/>
</cp:coreProperties>
</file>