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>
    <mc:Choice Requires="x15">
      <x15ac:absPath xmlns:x15ac="http://schemas.microsoft.com/office/spreadsheetml/2010/11/ac" url="C:\Users\N76023\Desktop\"/>
    </mc:Choice>
  </mc:AlternateContent>
  <xr:revisionPtr revIDLastSave="0" documentId="8_{2F9D699A-E9E6-4323-835F-F8BF5A3CBF1C}" xr6:coauthVersionLast="47" xr6:coauthVersionMax="47" xr10:uidLastSave="{00000000-0000-0000-0000-000000000000}"/>
  <workbookProtection workbookAlgorithmName="SHA-512" workbookHashValue="xP6B6EsLinuBCCQCDDDRnYehE87Yvv9sARWWR7LqSTsOrWrTpe2BYJCe3+XC00soVJa4utg329inbFJRzfPWMg==" workbookSaltValue="v9n5NaaMX6YYNmQUIVanng==" workbookSpinCount="100000" lockStructure="1"/>
  <bookViews>
    <workbookView xWindow="-108" yWindow="-108" windowWidth="23256" windowHeight="12456" xr2:uid="{00000000-000D-0000-FFFF-FFFF00000000}"/>
  </bookViews>
  <sheets>
    <sheet name="法適用_病院事業" sheetId="4" r:id="rId1"/>
    <sheet name="データ" sheetId="5" state="hidden" r:id="rId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LK79" i="4" s="1"/>
  <c r="FA7" i="5"/>
  <c r="EZ7" i="5"/>
  <c r="EX7" i="5"/>
  <c r="EW7" i="5"/>
  <c r="EV7" i="5"/>
  <c r="EU7" i="5"/>
  <c r="ET7" i="5"/>
  <c r="GT80" i="4" s="1"/>
  <c r="ES7" i="5"/>
  <c r="JB79" i="4" s="1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BX80" i="4" s="1"/>
  <c r="EA7" i="5"/>
  <c r="BI80" i="4" s="1"/>
  <c r="DZ7" i="5"/>
  <c r="DY7" i="5"/>
  <c r="DX7" i="5"/>
  <c r="DW7" i="5"/>
  <c r="DV7" i="5"/>
  <c r="DU7" i="5"/>
  <c r="DT7" i="5"/>
  <c r="DS7" i="5"/>
  <c r="P79" i="4" s="1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GR56" i="4" s="1"/>
  <c r="DA7" i="5"/>
  <c r="IZ55" i="4" s="1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BX56" i="4" s="1"/>
  <c r="CI7" i="5"/>
  <c r="BI56" i="4" s="1"/>
  <c r="CH7" i="5"/>
  <c r="CG7" i="5"/>
  <c r="CF7" i="5"/>
  <c r="CE7" i="5"/>
  <c r="CD7" i="5"/>
  <c r="CC7" i="5"/>
  <c r="CB7" i="5"/>
  <c r="CA7" i="5"/>
  <c r="P55" i="4" s="1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GR34" i="4" s="1"/>
  <c r="BI7" i="5"/>
  <c r="IZ33" i="4" s="1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BX34" i="4" s="1"/>
  <c r="AQ7" i="5"/>
  <c r="BI34" i="4" s="1"/>
  <c r="AP7" i="5"/>
  <c r="AO7" i="5"/>
  <c r="AN7" i="5"/>
  <c r="AM7" i="5"/>
  <c r="AL7" i="5"/>
  <c r="AK7" i="5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M90" i="4" s="1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JW10" i="4" s="1"/>
  <c r="AC6" i="5"/>
  <c r="ID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H90" i="4"/>
  <c r="G90" i="4"/>
  <c r="F90" i="4"/>
  <c r="D90" i="4"/>
  <c r="C90" i="4"/>
  <c r="MO80" i="4"/>
  <c r="LZ80" i="4"/>
  <c r="LK80" i="4"/>
  <c r="KV80" i="4"/>
  <c r="KG80" i="4"/>
  <c r="JB80" i="4"/>
  <c r="IM80" i="4"/>
  <c r="HX80" i="4"/>
  <c r="HI80" i="4"/>
  <c r="FO80" i="4"/>
  <c r="EZ80" i="4"/>
  <c r="EK80" i="4"/>
  <c r="DV80" i="4"/>
  <c r="DG80" i="4"/>
  <c r="AT80" i="4"/>
  <c r="AE80" i="4"/>
  <c r="P80" i="4"/>
  <c r="MO79" i="4"/>
  <c r="LZ79" i="4"/>
  <c r="KV79" i="4"/>
  <c r="KG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MN56" i="4"/>
  <c r="LY56" i="4"/>
  <c r="LJ56" i="4"/>
  <c r="KU56" i="4"/>
  <c r="KF56" i="4"/>
  <c r="IZ56" i="4"/>
  <c r="IK56" i="4"/>
  <c r="HV56" i="4"/>
  <c r="HG56" i="4"/>
  <c r="FL56" i="4"/>
  <c r="EW56" i="4"/>
  <c r="EH56" i="4"/>
  <c r="DS56" i="4"/>
  <c r="DD56" i="4"/>
  <c r="AT56" i="4"/>
  <c r="AE56" i="4"/>
  <c r="P56" i="4"/>
  <c r="MN55" i="4"/>
  <c r="LY55" i="4"/>
  <c r="LJ55" i="4"/>
  <c r="KU55" i="4"/>
  <c r="KF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MN34" i="4"/>
  <c r="LY34" i="4"/>
  <c r="LJ34" i="4"/>
  <c r="KU34" i="4"/>
  <c r="KF34" i="4"/>
  <c r="IZ34" i="4"/>
  <c r="IK34" i="4"/>
  <c r="HV34" i="4"/>
  <c r="HG34" i="4"/>
  <c r="FL34" i="4"/>
  <c r="EW34" i="4"/>
  <c r="EH34" i="4"/>
  <c r="DS34" i="4"/>
  <c r="DD34" i="4"/>
  <c r="AT34" i="4"/>
  <c r="AE34" i="4"/>
  <c r="P34" i="4"/>
  <c r="MN33" i="4"/>
  <c r="LY33" i="4"/>
  <c r="LJ33" i="4"/>
  <c r="KU33" i="4"/>
  <c r="KF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LP12" i="4"/>
  <c r="JW12" i="4"/>
  <c r="ID12" i="4"/>
  <c r="FZ12" i="4"/>
  <c r="EG12" i="4"/>
  <c r="CN12" i="4"/>
  <c r="AU12" i="4"/>
  <c r="LP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JB78" i="4" l="1"/>
  <c r="IZ54" i="4"/>
  <c r="IZ32" i="4"/>
  <c r="FO78" i="4"/>
  <c r="FL54" i="4"/>
  <c r="FL32" i="4"/>
  <c r="BX78" i="4"/>
  <c r="BX54" i="4"/>
  <c r="BX32" i="4"/>
  <c r="MO78" i="4"/>
  <c r="MN54" i="4"/>
  <c r="MN32" i="4"/>
  <c r="C11" i="5"/>
  <c r="D11" i="5"/>
  <c r="E11" i="5"/>
  <c r="B11" i="5"/>
  <c r="GT78" i="4" l="1"/>
  <c r="GR54" i="4"/>
  <c r="GR32" i="4"/>
  <c r="P32" i="4"/>
  <c r="DG78" i="4"/>
  <c r="DD54" i="4"/>
  <c r="DD32" i="4"/>
  <c r="P78" i="4"/>
  <c r="P54" i="4"/>
  <c r="KG78" i="4"/>
  <c r="KF54" i="4"/>
  <c r="KF32" i="4"/>
  <c r="LZ78" i="4"/>
  <c r="LY54" i="4"/>
  <c r="LY32" i="4"/>
  <c r="EW32" i="4"/>
  <c r="IM78" i="4"/>
  <c r="IK54" i="4"/>
  <c r="IK32" i="4"/>
  <c r="EZ78" i="4"/>
  <c r="EW54" i="4"/>
  <c r="BI78" i="4"/>
  <c r="BI54" i="4"/>
  <c r="BI32" i="4"/>
  <c r="AT78" i="4"/>
  <c r="AT54" i="4"/>
  <c r="AT32" i="4"/>
  <c r="LK78" i="4"/>
  <c r="LJ54" i="4"/>
  <c r="LJ32" i="4"/>
  <c r="HX78" i="4"/>
  <c r="HV54" i="4"/>
  <c r="HV32" i="4"/>
  <c r="EK78" i="4"/>
  <c r="EH54" i="4"/>
  <c r="EH32" i="4"/>
  <c r="DV78" i="4"/>
  <c r="DS54" i="4"/>
  <c r="DS32" i="4"/>
  <c r="AE78" i="4"/>
  <c r="AE54" i="4"/>
  <c r="AE32" i="4"/>
  <c r="KU32" i="4"/>
  <c r="KV78" i="4"/>
  <c r="KU54" i="4"/>
  <c r="HI78" i="4"/>
  <c r="HG54" i="4"/>
  <c r="HG32" i="4"/>
</calcChain>
</file>

<file path=xl/sharedStrings.xml><?xml version="1.0" encoding="utf-8"?>
<sst xmlns="http://schemas.openxmlformats.org/spreadsheetml/2006/main" count="342" uniqueCount="184">
  <si>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</si>
  <si>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</si>
  <si>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</si>
  <si>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</si>
  <si>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</si>
  <si>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</si>
  <si>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</si>
  <si>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</si>
  <si>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</si>
  <si>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</si>
  <si>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</si>
  <si>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</si>
  <si>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</si>
  <si>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</si>
  <si>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</si>
  <si>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</si>
  <si>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</si>
  <si>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</si>
  <si>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</si>
  <si>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</si>
  <si>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</si>
  <si>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</si>
  <si>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</si>
  <si>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</si>
  <si>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</si>
  <si>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</si>
  <si>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</si>
  <si>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</si>
  <si>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</si>
  <si>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</si>
  <si>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</si>
  <si>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</si>
  <si>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</si>
  <si>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</si>
  <si>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</si>
  <si>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</si>
  <si>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</si>
  <si>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</si>
  <si>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</si>
  <si>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</si>
  <si>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</si>
  <si>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</si>
  <si>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</si>
  <si>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</si>
  <si>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</si>
  <si>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</si>
  <si>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</si>
  <si>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</si>
  <si>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</si>
  <si>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</si>
  <si>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</si>
  <si>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</si>
  <si>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</si>
  <si>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</si>
  <si>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</si>
  <si>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</si>
  <si>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</si>
  <si>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</si>
  <si>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</si>
  <si>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</si>
  <si>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</si>
  <si>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</si>
  <si>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</si>
  <si>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</si>
  <si>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</si>
  <si>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</si>
  <si>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</si>
  <si>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</si>
  <si>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</si>
  <si>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</si>
  <si>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</si>
  <si>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</si>
  <si>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</si>
  <si>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</si>
  <si>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</si>
  <si>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</si>
  <si>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</si>
  <si>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</si>
  <si>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</si>
  <si>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</si>
  <si>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</si>
  <si>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</si>
  <si>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</si>
  <si>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</si>
  <si>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</si>
  <si>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</si>
  <si>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</si>
  <si>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</si>
  <si>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</si>
  <si>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</si>
  <si>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</si>
  <si>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</si>
  <si>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</si>
  <si>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</si>
  <si>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</si>
  <si>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</si>
  <si>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</si>
  <si>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</si>
  <si>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</si>
  <si>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</si>
  <si>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</si>
  <si>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</si>
  <si>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</si>
  <si>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</si>
  <si>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</si>
  <si>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</si>
  <si>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</si>
  <si>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</si>
  <si>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</si>
  <si>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</si>
  <si>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</si>
  <si>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</si>
  <si>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</si>
  <si>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</si>
  <si>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</si>
  <si>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</si>
  <si>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</si>
  <si>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</si>
  <si>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</si>
  <si>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</si>
  <si>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</si>
  <si>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</si>
  <si>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</si>
  <si>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</si>
  <si>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</si>
  <si>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</si>
  <si>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</si>
  <si>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</si>
  <si>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</si>
  <si>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</si>
  <si>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</si>
  <si>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</si>
  <si>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</si>
  <si>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</si>
  <si>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</si>
  <si>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</si>
  <si>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</si>
  <si>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</si>
  <si>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</si>
  <si>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</si>
  <si>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</si>
  <si>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</si>
  <si>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</si>
  <si>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</si>
  <si>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</si>
  <si>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</si>
  <si>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</si>
  <si>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</si>
  <si>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</si>
  <si>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</si>
  <si>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</si>
  <si>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</si>
  <si>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</si>
  <si>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</si>
  <si>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</si>
  <si>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</si>
  <si>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</si>
  <si>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</si>
  <si>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</si>
  <si>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</si>
  <si>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</si>
  <si>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</si>
  <si>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</si>
  <si>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</si>
  <si>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奈良県</t>
  </si>
  <si>
    <t>南和広域医療企業団</t>
  </si>
  <si>
    <t>五條病院</t>
  </si>
  <si>
    <t>条例全部</t>
  </si>
  <si>
    <t>病院事業</t>
  </si>
  <si>
    <t>一般病院</t>
  </si>
  <si>
    <t>50床以上～100床未満</t>
  </si>
  <si>
    <t>非設置</t>
  </si>
  <si>
    <t>直営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</si>
  <si>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</si>
  <si>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</si>
  <si>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</si>
  <si>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</si>
  <si>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</si>
  <si>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</si>
  <si>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</si>
  <si>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療養への対応、在宅への連携を見据えた高齢者医療、身近な外来機能</t>
    <phoneticPr fontId="5"/>
  </si>
  <si>
    <t>南和保健医療圏内の公立３病院の病院機能を再編し、医療圏内における地域医療センター（回復期・慢性期）として平成29年度から一般病棟のみで運用を開始し、平成30年度からは療養病棟の運用も開始した。
新型コロナウイルス感染症対応のため、南奈良総合医療センターと回復期患者の連携を強化したこと等により、経常収支比率は大幅に改善した。また、医業収支比も改善傾向にあり、ともに類似病院平均値を上回った。
引き続き、今後も収益向上、費用の適正化等に向けた取り組みを進めていく。</t>
    <phoneticPr fontId="5"/>
  </si>
  <si>
    <t>医療圏内の公立３病院の再編により、旧県立五條病院の建物をリニューアルしたこともあり、平成29年度の１床当たり有形固定資産は類似病院平均値より高くなっているが、平成30年度より療養病棟を運用したため、類似病院平均値より低くなっている。
初期投資が賄えるよう収入の確保、費用の適正化に向けたコスト管理などの取り組みを進めていく。</t>
    <phoneticPr fontId="5"/>
  </si>
  <si>
    <t>南和保健医療圏内の公立３病院を１つの救急病院（急性期）と２つの地域医療センター（回復期・慢性期）に再編した。
今後は、経常収支比率及び医業収支比率の向上に向け、公立病院改革プラン（南和広域医療企業団中期計画）に基づき、休床中の療養病床（19床）の段階的運用、南奈良総合医療センターや地域の医療機関との連携強化等、入院・外来患者の増加等に積極的に取り組んで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</si>
</sst>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85.2</c:v>
                </c:pt>
                <c:pt idx="1">
                  <c:v>71.5</c:v>
                </c:pt>
                <c:pt idx="2">
                  <c:v>70.7</c:v>
                </c:pt>
                <c:pt idx="3">
                  <c:v>70.3</c:v>
                </c:pt>
                <c:pt idx="4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3-42AC-8FE5-B72655B3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66.099999999999994</c:v>
                </c:pt>
                <c:pt idx="2">
                  <c:v>62.3</c:v>
                </c:pt>
                <c:pt idx="3">
                  <c:v>62.1</c:v>
                </c:pt>
                <c:pt idx="4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3-42AC-8FE5-B72655B3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8884</c:v>
                </c:pt>
                <c:pt idx="1">
                  <c:v>8344</c:v>
                </c:pt>
                <c:pt idx="2">
                  <c:v>8864</c:v>
                </c:pt>
                <c:pt idx="3">
                  <c:v>9656</c:v>
                </c:pt>
                <c:pt idx="4">
                  <c:v>10070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8-47CE-A0AC-4F3E7F74B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9060</c:v>
                </c:pt>
                <c:pt idx="1">
                  <c:v>9135</c:v>
                </c:pt>
                <c:pt idx="2">
                  <c:v>9509</c:v>
                </c:pt>
                <c:pt idx="3">
                  <c:v>9548</c:v>
                </c:pt>
                <c:pt idx="4">
                  <c:v>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8-47CE-A0AC-4F3E7F74B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20468</c:v>
                </c:pt>
                <c:pt idx="1">
                  <c:v>21316</c:v>
                </c:pt>
                <c:pt idx="2">
                  <c:v>21667</c:v>
                </c:pt>
                <c:pt idx="3">
                  <c:v>23329</c:v>
                </c:pt>
                <c:pt idx="4">
                  <c:v>22936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3-4FC1-9B6B-FC9E42E4E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25711</c:v>
                </c:pt>
                <c:pt idx="1">
                  <c:v>26415</c:v>
                </c:pt>
                <c:pt idx="2">
                  <c:v>27227</c:v>
                </c:pt>
                <c:pt idx="3">
                  <c:v>28176</c:v>
                </c:pt>
                <c:pt idx="4">
                  <c:v>29348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3-4FC1-9B6B-FC9E42E4E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81.099999999999994</c:v>
                </c:pt>
                <c:pt idx="1">
                  <c:v>77.5</c:v>
                </c:pt>
                <c:pt idx="2">
                  <c:v>75.900000000000006</c:v>
                </c:pt>
                <c:pt idx="3">
                  <c:v>17.7</c:v>
                </c:pt>
                <c:pt idx="4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2-4FF8-81F6-623ED7EA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</c:v>
                </c:pt>
                <c:pt idx="1">
                  <c:v>118.8</c:v>
                </c:pt>
                <c:pt idx="2">
                  <c:v>136</c:v>
                </c:pt>
                <c:pt idx="3">
                  <c:v>131.30000000000001</c:v>
                </c:pt>
                <c:pt idx="4">
                  <c:v>133.6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2-4FF8-81F6-623ED7EA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67</c:v>
                </c:pt>
                <c:pt idx="2">
                  <c:v>65.2</c:v>
                </c:pt>
                <c:pt idx="3">
                  <c:v>73.099999999999994</c:v>
                </c:pt>
                <c:pt idx="4">
                  <c:v>74.400000000000006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B-433B-BF13-0CCE8A349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73.2</c:v>
                </c:pt>
                <c:pt idx="2">
                  <c:v>69.900000000000006</c:v>
                </c:pt>
                <c:pt idx="3">
                  <c:v>71.599999999999994</c:v>
                </c:pt>
                <c:pt idx="4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B-433B-BF13-0CCE8A349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61.9</c:v>
                </c:pt>
                <c:pt idx="1">
                  <c:v>70.099999999999994</c:v>
                </c:pt>
                <c:pt idx="2">
                  <c:v>69.099999999999994</c:v>
                </c:pt>
                <c:pt idx="3">
                  <c:v>76.400000000000006</c:v>
                </c:pt>
                <c:pt idx="4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3-4FA7-B691-A4CC3D2B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77.099999999999994</c:v>
                </c:pt>
                <c:pt idx="2">
                  <c:v>73.8</c:v>
                </c:pt>
                <c:pt idx="3">
                  <c:v>75.5</c:v>
                </c:pt>
                <c:pt idx="4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3-4FA7-B691-A4CC3D2B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83.5</c:v>
                </c:pt>
                <c:pt idx="1">
                  <c:v>95.4</c:v>
                </c:pt>
                <c:pt idx="2">
                  <c:v>99.1</c:v>
                </c:pt>
                <c:pt idx="3">
                  <c:v>139</c:v>
                </c:pt>
                <c:pt idx="4">
                  <c:v>103.4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8-49CB-89E2-31764F406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97.7</c:v>
                </c:pt>
                <c:pt idx="2">
                  <c:v>100.7</c:v>
                </c:pt>
                <c:pt idx="3">
                  <c:v>103.6</c:v>
                </c:pt>
                <c:pt idx="4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8-49CB-89E2-31764F406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26.8</c:v>
                </c:pt>
                <c:pt idx="2">
                  <c:v>35.700000000000003</c:v>
                </c:pt>
                <c:pt idx="3">
                  <c:v>42.4</c:v>
                </c:pt>
                <c:pt idx="4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A-4F61-8750-80D2C53F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56.4</c:v>
                </c:pt>
                <c:pt idx="2">
                  <c:v>56.9</c:v>
                </c:pt>
                <c:pt idx="3">
                  <c:v>58.3</c:v>
                </c:pt>
                <c:pt idx="4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A-4F61-8750-80D2C53F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33.5</c:v>
                </c:pt>
                <c:pt idx="1">
                  <c:v>50.1</c:v>
                </c:pt>
                <c:pt idx="2">
                  <c:v>65.400000000000006</c:v>
                </c:pt>
                <c:pt idx="3">
                  <c:v>71.400000000000006</c:v>
                </c:pt>
                <c:pt idx="4">
                  <c:v>81.2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A-4916-943E-07FE20A80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73.400000000000006</c:v>
                </c:pt>
                <c:pt idx="2">
                  <c:v>72.5</c:v>
                </c:pt>
                <c:pt idx="3">
                  <c:v>72.3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A-4916-943E-07FE20A80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33256887</c:v>
                </c:pt>
                <c:pt idx="1">
                  <c:v>28170767</c:v>
                </c:pt>
                <c:pt idx="2">
                  <c:v>28269289</c:v>
                </c:pt>
                <c:pt idx="3">
                  <c:v>28565067</c:v>
                </c:pt>
                <c:pt idx="4">
                  <c:v>28654900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A-436C-B6D1-AE97B3A57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38744035</c:v>
                </c:pt>
                <c:pt idx="1">
                  <c:v>40117620</c:v>
                </c:pt>
                <c:pt idx="2">
                  <c:v>42330999</c:v>
                </c:pt>
                <c:pt idx="3">
                  <c:v>43068047</c:v>
                </c:pt>
                <c:pt idx="4">
                  <c:v>44341948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A-436C-B6D1-AE97B3A57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8.8000000000000007</c:v>
                </c:pt>
                <c:pt idx="2">
                  <c:v>9</c:v>
                </c:pt>
                <c:pt idx="3">
                  <c:v>8.9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9-46DC-8C5B-7F144B743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16.5</c:v>
                </c:pt>
                <c:pt idx="1">
                  <c:v>16</c:v>
                </c:pt>
                <c:pt idx="2">
                  <c:v>15.7</c:v>
                </c:pt>
                <c:pt idx="3">
                  <c:v>14.6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9-46DC-8C5B-7F144B743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70.599999999999994</c:v>
                </c:pt>
                <c:pt idx="2">
                  <c:v>70.599999999999994</c:v>
                </c:pt>
                <c:pt idx="3">
                  <c:v>65.7</c:v>
                </c:pt>
                <c:pt idx="4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F-4AA9-A01A-FE388D49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72</c:v>
                </c:pt>
                <c:pt idx="2">
                  <c:v>77.7</c:v>
                </c:pt>
                <c:pt idx="3">
                  <c:v>75.7</c:v>
                </c:pt>
                <c:pt idx="4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F-4AA9-A01A-FE388D49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FS1" zoomScaleNormal="100" zoomScaleSheetLayoutView="70" workbookViewId="0">
      <selection activeCell="NJ70" sqref="NJ70:NX84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4.109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  <c r="NX2" s="145"/>
    </row>
    <row r="3" spans="1:388" ht="9.75" customHeight="1" x14ac:dyDescent="0.2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  <c r="NX3" s="145"/>
    </row>
    <row r="4" spans="1:388" ht="9.75" customHeight="1" x14ac:dyDescent="0.2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  <c r="NX4" s="145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6" t="str">
        <f>データ!H6</f>
        <v>奈良県南和広域医療企業団　五條病院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0" t="s">
        <v>9</v>
      </c>
      <c r="NK7" s="141"/>
      <c r="NL7" s="141"/>
      <c r="NM7" s="141"/>
      <c r="NN7" s="141"/>
      <c r="NO7" s="141"/>
      <c r="NP7" s="141"/>
      <c r="NQ7" s="141"/>
      <c r="NR7" s="141"/>
      <c r="NS7" s="141"/>
      <c r="NT7" s="141"/>
      <c r="NU7" s="141"/>
      <c r="NV7" s="141"/>
      <c r="NW7" s="142"/>
      <c r="NX7" s="3"/>
    </row>
    <row r="8" spans="1:388" ht="18.75" customHeight="1" x14ac:dyDescent="0.2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50床以上～100床未満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非設置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45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>
        <f>データ!AA6</f>
        <v>45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3" t="s">
        <v>10</v>
      </c>
      <c r="NK8" s="144"/>
      <c r="NL8" s="136" t="s">
        <v>11</v>
      </c>
      <c r="NM8" s="136"/>
      <c r="NN8" s="136"/>
      <c r="NO8" s="136"/>
      <c r="NP8" s="136"/>
      <c r="NQ8" s="136"/>
      <c r="NR8" s="136"/>
      <c r="NS8" s="136"/>
      <c r="NT8" s="136"/>
      <c r="NU8" s="136"/>
      <c r="NV8" s="136"/>
      <c r="NW8" s="137"/>
      <c r="NX8" s="3"/>
    </row>
    <row r="9" spans="1:388" ht="18.75" customHeight="1" x14ac:dyDescent="0.2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8" t="s">
        <v>20</v>
      </c>
      <c r="NK9" s="139"/>
      <c r="NL9" s="132" t="s">
        <v>21</v>
      </c>
      <c r="NM9" s="132"/>
      <c r="NN9" s="132"/>
      <c r="NO9" s="132"/>
      <c r="NP9" s="132"/>
      <c r="NQ9" s="132"/>
      <c r="NR9" s="132"/>
      <c r="NS9" s="132"/>
      <c r="NT9" s="132"/>
      <c r="NU9" s="132"/>
      <c r="NV9" s="132"/>
      <c r="NW9" s="133"/>
      <c r="NX9" s="3"/>
    </row>
    <row r="10" spans="1:388" ht="18.75" customHeight="1" x14ac:dyDescent="0.2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3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-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-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-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 t="str">
        <f>データ!AD6</f>
        <v>-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90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4" t="s">
        <v>22</v>
      </c>
      <c r="NK10" s="135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2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08" t="str">
        <f>データ!U6</f>
        <v>-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10366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第２種該当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-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１３：１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45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>
        <f>データ!AG6</f>
        <v>34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79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95" t="s">
        <v>34</v>
      </c>
      <c r="NK14" s="95"/>
      <c r="NL14" s="95"/>
      <c r="NM14" s="95"/>
      <c r="NN14" s="95"/>
      <c r="NO14" s="95"/>
      <c r="NP14" s="95"/>
      <c r="NQ14" s="95"/>
      <c r="NR14" s="95"/>
      <c r="NS14" s="95"/>
      <c r="NT14" s="95"/>
      <c r="NU14" s="95"/>
      <c r="NV14" s="95"/>
      <c r="NW14" s="95"/>
      <c r="NX14" s="95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</row>
    <row r="16" spans="1:388" ht="13.5" customHeight="1" x14ac:dyDescent="0.2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5" t="s">
        <v>44</v>
      </c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5"/>
      <c r="NX20" s="95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6"/>
      <c r="NK21" s="96"/>
      <c r="NL21" s="96"/>
      <c r="NM21" s="96"/>
      <c r="NN21" s="96"/>
      <c r="NO21" s="96"/>
      <c r="NP21" s="96"/>
      <c r="NQ21" s="96"/>
      <c r="NR21" s="96"/>
      <c r="NS21" s="96"/>
      <c r="NT21" s="96"/>
      <c r="NU21" s="96"/>
      <c r="NV21" s="96"/>
      <c r="NW21" s="96"/>
      <c r="NX21" s="96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180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89"/>
      <c r="NK23" s="90"/>
      <c r="NL23" s="90"/>
      <c r="NM23" s="90"/>
      <c r="NN23" s="90"/>
      <c r="NO23" s="90"/>
      <c r="NP23" s="90"/>
      <c r="NQ23" s="90"/>
      <c r="NR23" s="90"/>
      <c r="NS23" s="90"/>
      <c r="NT23" s="90"/>
      <c r="NU23" s="90"/>
      <c r="NV23" s="90"/>
      <c r="NW23" s="90"/>
      <c r="NX23" s="91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89"/>
      <c r="NK24" s="90"/>
      <c r="NL24" s="90"/>
      <c r="NM24" s="90"/>
      <c r="NN24" s="90"/>
      <c r="NO24" s="90"/>
      <c r="NP24" s="90"/>
      <c r="NQ24" s="90"/>
      <c r="NR24" s="90"/>
      <c r="NS24" s="90"/>
      <c r="NT24" s="90"/>
      <c r="NU24" s="90"/>
      <c r="NV24" s="90"/>
      <c r="NW24" s="90"/>
      <c r="NX24" s="91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89"/>
      <c r="NK25" s="90"/>
      <c r="NL25" s="90"/>
      <c r="NM25" s="90"/>
      <c r="NN25" s="90"/>
      <c r="NO25" s="90"/>
      <c r="NP25" s="90"/>
      <c r="NQ25" s="90"/>
      <c r="NR25" s="90"/>
      <c r="NS25" s="90"/>
      <c r="NT25" s="90"/>
      <c r="NU25" s="90"/>
      <c r="NV25" s="90"/>
      <c r="NW25" s="90"/>
      <c r="NX25" s="91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89"/>
      <c r="NK26" s="90"/>
      <c r="NL26" s="90"/>
      <c r="NM26" s="90"/>
      <c r="NN26" s="90"/>
      <c r="NO26" s="90"/>
      <c r="NP26" s="90"/>
      <c r="NQ26" s="90"/>
      <c r="NR26" s="90"/>
      <c r="NS26" s="90"/>
      <c r="NT26" s="90"/>
      <c r="NU26" s="90"/>
      <c r="NV26" s="90"/>
      <c r="NW26" s="90"/>
      <c r="NX26" s="91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89"/>
      <c r="NK27" s="90"/>
      <c r="NL27" s="90"/>
      <c r="NM27" s="90"/>
      <c r="NN27" s="90"/>
      <c r="NO27" s="90"/>
      <c r="NP27" s="90"/>
      <c r="NQ27" s="90"/>
      <c r="NR27" s="90"/>
      <c r="NS27" s="90"/>
      <c r="NT27" s="90"/>
      <c r="NU27" s="90"/>
      <c r="NV27" s="90"/>
      <c r="NW27" s="90"/>
      <c r="NX27" s="91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89"/>
      <c r="NK28" s="90"/>
      <c r="NL28" s="90"/>
      <c r="NM28" s="90"/>
      <c r="NN28" s="90"/>
      <c r="NO28" s="90"/>
      <c r="NP28" s="90"/>
      <c r="NQ28" s="90"/>
      <c r="NR28" s="90"/>
      <c r="NS28" s="90"/>
      <c r="NT28" s="90"/>
      <c r="NU28" s="90"/>
      <c r="NV28" s="90"/>
      <c r="NW28" s="90"/>
      <c r="NX28" s="91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89"/>
      <c r="NK29" s="90"/>
      <c r="NL29" s="90"/>
      <c r="NM29" s="90"/>
      <c r="NN29" s="90"/>
      <c r="NO29" s="90"/>
      <c r="NP29" s="90"/>
      <c r="NQ29" s="90"/>
      <c r="NR29" s="90"/>
      <c r="NS29" s="90"/>
      <c r="NT29" s="90"/>
      <c r="NU29" s="90"/>
      <c r="NV29" s="90"/>
      <c r="NW29" s="90"/>
      <c r="NX29" s="91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89"/>
      <c r="NK30" s="90"/>
      <c r="NL30" s="90"/>
      <c r="NM30" s="90"/>
      <c r="NN30" s="90"/>
      <c r="NO30" s="90"/>
      <c r="NP30" s="90"/>
      <c r="NQ30" s="90"/>
      <c r="NR30" s="90"/>
      <c r="NS30" s="90"/>
      <c r="NT30" s="90"/>
      <c r="NU30" s="90"/>
      <c r="NV30" s="90"/>
      <c r="NW30" s="90"/>
      <c r="NX30" s="91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89"/>
      <c r="NK31" s="90"/>
      <c r="NL31" s="90"/>
      <c r="NM31" s="90"/>
      <c r="NN31" s="90"/>
      <c r="NO31" s="90"/>
      <c r="NP31" s="90"/>
      <c r="NQ31" s="90"/>
      <c r="NR31" s="90"/>
      <c r="NS31" s="90"/>
      <c r="NT31" s="90"/>
      <c r="NU31" s="90"/>
      <c r="NV31" s="90"/>
      <c r="NW31" s="90"/>
      <c r="NX31" s="91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89"/>
      <c r="NK32" s="90"/>
      <c r="NL32" s="90"/>
      <c r="NM32" s="90"/>
      <c r="NN32" s="90"/>
      <c r="NO32" s="90"/>
      <c r="NP32" s="90"/>
      <c r="NQ32" s="90"/>
      <c r="NR32" s="90"/>
      <c r="NS32" s="90"/>
      <c r="NT32" s="90"/>
      <c r="NU32" s="90"/>
      <c r="NV32" s="90"/>
      <c r="NW32" s="90"/>
      <c r="NX32" s="91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83.5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95.4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99.1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139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103.4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61.9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70.099999999999994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69.099999999999994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76.400000000000006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77.400000000000006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58.1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67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65.2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73.099999999999994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74.400000000000006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85.2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71.5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70.7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70.3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76.7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89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0"/>
      <c r="NX33" s="91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97.5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97.7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100.7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103.6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101.9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77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77.099999999999994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73.8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75.5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74.599999999999994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73.2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73.2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69.900000000000006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71.599999999999994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70.8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66.900000000000006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66.099999999999994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62.3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62.1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60.2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2"/>
      <c r="NK34" s="93"/>
      <c r="NL34" s="93"/>
      <c r="NM34" s="93"/>
      <c r="NN34" s="93"/>
      <c r="NO34" s="93"/>
      <c r="NP34" s="93"/>
      <c r="NQ34" s="93"/>
      <c r="NR34" s="93"/>
      <c r="NS34" s="93"/>
      <c r="NT34" s="93"/>
      <c r="NU34" s="93"/>
      <c r="NV34" s="93"/>
      <c r="NW34" s="93"/>
      <c r="NX34" s="94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5" t="s">
        <v>62</v>
      </c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5"/>
      <c r="NX35" s="95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6"/>
      <c r="NK36" s="96"/>
      <c r="NL36" s="96"/>
      <c r="NM36" s="96"/>
      <c r="NN36" s="96"/>
      <c r="NO36" s="96"/>
      <c r="NP36" s="96"/>
      <c r="NQ36" s="96"/>
      <c r="NR36" s="96"/>
      <c r="NS36" s="96"/>
      <c r="NT36" s="96"/>
      <c r="NU36" s="96"/>
      <c r="NV36" s="96"/>
      <c r="NW36" s="96"/>
      <c r="NX36" s="96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89" t="s">
        <v>181</v>
      </c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1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89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1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89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1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89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1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89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1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89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1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89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1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89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1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89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1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89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1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89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1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89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1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2"/>
      <c r="NK51" s="93"/>
      <c r="NL51" s="93"/>
      <c r="NM51" s="93"/>
      <c r="NN51" s="93"/>
      <c r="NO51" s="93"/>
      <c r="NP51" s="93"/>
      <c r="NQ51" s="93"/>
      <c r="NR51" s="93"/>
      <c r="NS51" s="93"/>
      <c r="NT51" s="93"/>
      <c r="NU51" s="93"/>
      <c r="NV51" s="93"/>
      <c r="NW51" s="93"/>
      <c r="NX51" s="94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89" t="s">
        <v>182</v>
      </c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0"/>
      <c r="NX54" s="91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20468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21316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21667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23329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22936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8884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8344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8864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9656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10070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79.5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70.599999999999994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70.599999999999994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65.7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65.900000000000006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10.4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8.8000000000000007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9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8.9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8.8000000000000007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89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0"/>
      <c r="NX55" s="91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25711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26415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27227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28176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29348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9060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9135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9509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9548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9992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71.099999999999994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72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77.7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75.7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75.400000000000006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16.5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16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15.7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14.6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15.1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89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91"/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89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91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89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91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89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0"/>
      <c r="NX59" s="91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89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0"/>
      <c r="NX60" s="91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89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0"/>
      <c r="NX61" s="91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89"/>
      <c r="NK62" s="90"/>
      <c r="NL62" s="90"/>
      <c r="NM62" s="90"/>
      <c r="NN62" s="90"/>
      <c r="NO62" s="90"/>
      <c r="NP62" s="90"/>
      <c r="NQ62" s="90"/>
      <c r="NR62" s="90"/>
      <c r="NS62" s="90"/>
      <c r="NT62" s="90"/>
      <c r="NU62" s="90"/>
      <c r="NV62" s="90"/>
      <c r="NW62" s="90"/>
      <c r="NX62" s="91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89"/>
      <c r="NK63" s="90"/>
      <c r="NL63" s="90"/>
      <c r="NM63" s="90"/>
      <c r="NN63" s="90"/>
      <c r="NO63" s="90"/>
      <c r="NP63" s="90"/>
      <c r="NQ63" s="90"/>
      <c r="NR63" s="90"/>
      <c r="NS63" s="90"/>
      <c r="NT63" s="90"/>
      <c r="NU63" s="90"/>
      <c r="NV63" s="90"/>
      <c r="NW63" s="90"/>
      <c r="NX63" s="91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89"/>
      <c r="NK64" s="90"/>
      <c r="NL64" s="90"/>
      <c r="NM64" s="90"/>
      <c r="NN64" s="90"/>
      <c r="NO64" s="90"/>
      <c r="NP64" s="90"/>
      <c r="NQ64" s="90"/>
      <c r="NR64" s="90"/>
      <c r="NS64" s="90"/>
      <c r="NT64" s="90"/>
      <c r="NU64" s="90"/>
      <c r="NV64" s="90"/>
      <c r="NW64" s="90"/>
      <c r="NX64" s="91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89"/>
      <c r="NK65" s="90"/>
      <c r="NL65" s="90"/>
      <c r="NM65" s="90"/>
      <c r="NN65" s="90"/>
      <c r="NO65" s="90"/>
      <c r="NP65" s="90"/>
      <c r="NQ65" s="90"/>
      <c r="NR65" s="90"/>
      <c r="NS65" s="90"/>
      <c r="NT65" s="90"/>
      <c r="NU65" s="90"/>
      <c r="NV65" s="90"/>
      <c r="NW65" s="90"/>
      <c r="NX65" s="91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89"/>
      <c r="NK66" s="90"/>
      <c r="NL66" s="90"/>
      <c r="NM66" s="90"/>
      <c r="NN66" s="90"/>
      <c r="NO66" s="90"/>
      <c r="NP66" s="90"/>
      <c r="NQ66" s="90"/>
      <c r="NR66" s="90"/>
      <c r="NS66" s="90"/>
      <c r="NT66" s="90"/>
      <c r="NU66" s="90"/>
      <c r="NV66" s="90"/>
      <c r="NW66" s="90"/>
      <c r="NX66" s="91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2"/>
      <c r="NK67" s="93"/>
      <c r="NL67" s="93"/>
      <c r="NM67" s="93"/>
      <c r="NN67" s="93"/>
      <c r="NO67" s="93"/>
      <c r="NP67" s="93"/>
      <c r="NQ67" s="93"/>
      <c r="NR67" s="93"/>
      <c r="NS67" s="93"/>
      <c r="NT67" s="93"/>
      <c r="NU67" s="93"/>
      <c r="NV67" s="93"/>
      <c r="NW67" s="93"/>
      <c r="NX67" s="94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183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81.099999999999994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77.5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75.900000000000006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17.7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11.9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19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26.8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35.700000000000003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42.4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49.9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33.5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50.1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65.400000000000006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71.400000000000006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81.2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33256887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28170767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28269289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28565067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28654900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118.8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136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131.30000000000001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133.6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56.1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56.4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58.3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59.2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73.2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73.400000000000006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72.5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72.3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72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38744035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40117620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42330999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43068047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44341948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2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0S2zGEs/sitcQ1aSS+C5Lno24KjJKyDREVN2jceP2/83OtFJ2iC+JqheEgtBvxuqKFYgWmIcOtawF904pB+7vA==" saltValue="QRupyFaE68uv1vki+Zbro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 xr:uid="{00000000-0002-0000-0000-000000000000}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65" width="11.88671875" customWidth="1"/>
    <col min="166" max="166" width="10.88671875" customWidth="1"/>
  </cols>
  <sheetData>
    <row r="1" spans="1:166" x14ac:dyDescent="0.2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2" customHeight="1" x14ac:dyDescent="0.2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108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109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110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111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112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113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114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115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116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117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118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119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120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2">
      <c r="A5" s="35" t="s">
        <v>121</v>
      </c>
      <c r="B5" s="48"/>
      <c r="C5" s="48"/>
      <c r="D5" s="48"/>
      <c r="E5" s="48"/>
      <c r="F5" s="48"/>
      <c r="G5" s="48"/>
      <c r="H5" s="49" t="s">
        <v>122</v>
      </c>
      <c r="I5" s="49" t="s">
        <v>123</v>
      </c>
      <c r="J5" s="49" t="s">
        <v>124</v>
      </c>
      <c r="K5" s="49" t="s">
        <v>1</v>
      </c>
      <c r="L5" s="49" t="s">
        <v>2</v>
      </c>
      <c r="M5" s="49" t="s">
        <v>3</v>
      </c>
      <c r="N5" s="49" t="s">
        <v>125</v>
      </c>
      <c r="O5" s="49" t="s">
        <v>5</v>
      </c>
      <c r="P5" s="49" t="s">
        <v>126</v>
      </c>
      <c r="Q5" s="49" t="s">
        <v>127</v>
      </c>
      <c r="R5" s="49" t="s">
        <v>128</v>
      </c>
      <c r="S5" s="49" t="s">
        <v>129</v>
      </c>
      <c r="T5" s="49" t="s">
        <v>130</v>
      </c>
      <c r="U5" s="49" t="s">
        <v>131</v>
      </c>
      <c r="V5" s="49" t="s">
        <v>132</v>
      </c>
      <c r="W5" s="49" t="s">
        <v>133</v>
      </c>
      <c r="X5" s="49" t="s">
        <v>134</v>
      </c>
      <c r="Y5" s="49" t="s">
        <v>135</v>
      </c>
      <c r="Z5" s="49" t="s">
        <v>136</v>
      </c>
      <c r="AA5" s="49" t="s">
        <v>137</v>
      </c>
      <c r="AB5" s="49" t="s">
        <v>138</v>
      </c>
      <c r="AC5" s="49" t="s">
        <v>139</v>
      </c>
      <c r="AD5" s="49" t="s">
        <v>140</v>
      </c>
      <c r="AE5" s="49" t="s">
        <v>141</v>
      </c>
      <c r="AF5" s="49" t="s">
        <v>142</v>
      </c>
      <c r="AG5" s="49" t="s">
        <v>143</v>
      </c>
      <c r="AH5" s="49" t="s">
        <v>144</v>
      </c>
      <c r="AI5" s="49" t="s">
        <v>145</v>
      </c>
      <c r="AJ5" s="49" t="s">
        <v>146</v>
      </c>
      <c r="AK5" s="49" t="s">
        <v>147</v>
      </c>
      <c r="AL5" s="49" t="s">
        <v>148</v>
      </c>
      <c r="AM5" s="49" t="s">
        <v>149</v>
      </c>
      <c r="AN5" s="49" t="s">
        <v>150</v>
      </c>
      <c r="AO5" s="49" t="s">
        <v>151</v>
      </c>
      <c r="AP5" s="49" t="s">
        <v>152</v>
      </c>
      <c r="AQ5" s="49" t="s">
        <v>153</v>
      </c>
      <c r="AR5" s="49" t="s">
        <v>154</v>
      </c>
      <c r="AS5" s="49" t="s">
        <v>155</v>
      </c>
      <c r="AT5" s="49" t="s">
        <v>145</v>
      </c>
      <c r="AU5" s="49" t="s">
        <v>146</v>
      </c>
      <c r="AV5" s="49" t="s">
        <v>147</v>
      </c>
      <c r="AW5" s="49" t="s">
        <v>148</v>
      </c>
      <c r="AX5" s="49" t="s">
        <v>156</v>
      </c>
      <c r="AY5" s="49" t="s">
        <v>150</v>
      </c>
      <c r="AZ5" s="49" t="s">
        <v>151</v>
      </c>
      <c r="BA5" s="49" t="s">
        <v>152</v>
      </c>
      <c r="BB5" s="49" t="s">
        <v>153</v>
      </c>
      <c r="BC5" s="49" t="s">
        <v>154</v>
      </c>
      <c r="BD5" s="49" t="s">
        <v>155</v>
      </c>
      <c r="BE5" s="49" t="s">
        <v>145</v>
      </c>
      <c r="BF5" s="49" t="s">
        <v>146</v>
      </c>
      <c r="BG5" s="49" t="s">
        <v>147</v>
      </c>
      <c r="BH5" s="49" t="s">
        <v>148</v>
      </c>
      <c r="BI5" s="49" t="s">
        <v>149</v>
      </c>
      <c r="BJ5" s="49" t="s">
        <v>150</v>
      </c>
      <c r="BK5" s="49" t="s">
        <v>151</v>
      </c>
      <c r="BL5" s="49" t="s">
        <v>152</v>
      </c>
      <c r="BM5" s="49" t="s">
        <v>153</v>
      </c>
      <c r="BN5" s="49" t="s">
        <v>154</v>
      </c>
      <c r="BO5" s="49" t="s">
        <v>155</v>
      </c>
      <c r="BP5" s="49" t="s">
        <v>145</v>
      </c>
      <c r="BQ5" s="49" t="s">
        <v>157</v>
      </c>
      <c r="BR5" s="49" t="s">
        <v>147</v>
      </c>
      <c r="BS5" s="49" t="s">
        <v>148</v>
      </c>
      <c r="BT5" s="49" t="s">
        <v>149</v>
      </c>
      <c r="BU5" s="49" t="s">
        <v>150</v>
      </c>
      <c r="BV5" s="49" t="s">
        <v>151</v>
      </c>
      <c r="BW5" s="49" t="s">
        <v>152</v>
      </c>
      <c r="BX5" s="49" t="s">
        <v>153</v>
      </c>
      <c r="BY5" s="49" t="s">
        <v>154</v>
      </c>
      <c r="BZ5" s="49" t="s">
        <v>155</v>
      </c>
      <c r="CA5" s="49" t="s">
        <v>145</v>
      </c>
      <c r="CB5" s="49" t="s">
        <v>157</v>
      </c>
      <c r="CC5" s="49" t="s">
        <v>147</v>
      </c>
      <c r="CD5" s="49" t="s">
        <v>148</v>
      </c>
      <c r="CE5" s="49" t="s">
        <v>149</v>
      </c>
      <c r="CF5" s="49" t="s">
        <v>150</v>
      </c>
      <c r="CG5" s="49" t="s">
        <v>151</v>
      </c>
      <c r="CH5" s="49" t="s">
        <v>152</v>
      </c>
      <c r="CI5" s="49" t="s">
        <v>153</v>
      </c>
      <c r="CJ5" s="49" t="s">
        <v>154</v>
      </c>
      <c r="CK5" s="49" t="s">
        <v>155</v>
      </c>
      <c r="CL5" s="49" t="s">
        <v>145</v>
      </c>
      <c r="CM5" s="49" t="s">
        <v>146</v>
      </c>
      <c r="CN5" s="49" t="s">
        <v>147</v>
      </c>
      <c r="CO5" s="49" t="s">
        <v>158</v>
      </c>
      <c r="CP5" s="49" t="s">
        <v>149</v>
      </c>
      <c r="CQ5" s="49" t="s">
        <v>150</v>
      </c>
      <c r="CR5" s="49" t="s">
        <v>151</v>
      </c>
      <c r="CS5" s="49" t="s">
        <v>152</v>
      </c>
      <c r="CT5" s="49" t="s">
        <v>153</v>
      </c>
      <c r="CU5" s="49" t="s">
        <v>154</v>
      </c>
      <c r="CV5" s="49" t="s">
        <v>155</v>
      </c>
      <c r="CW5" s="49" t="s">
        <v>159</v>
      </c>
      <c r="CX5" s="49" t="s">
        <v>146</v>
      </c>
      <c r="CY5" s="49" t="s">
        <v>160</v>
      </c>
      <c r="CZ5" s="49" t="s">
        <v>148</v>
      </c>
      <c r="DA5" s="49" t="s">
        <v>156</v>
      </c>
      <c r="DB5" s="49" t="s">
        <v>150</v>
      </c>
      <c r="DC5" s="49" t="s">
        <v>151</v>
      </c>
      <c r="DD5" s="49" t="s">
        <v>152</v>
      </c>
      <c r="DE5" s="49" t="s">
        <v>153</v>
      </c>
      <c r="DF5" s="49" t="s">
        <v>154</v>
      </c>
      <c r="DG5" s="49" t="s">
        <v>155</v>
      </c>
      <c r="DH5" s="49" t="s">
        <v>145</v>
      </c>
      <c r="DI5" s="49" t="s">
        <v>146</v>
      </c>
      <c r="DJ5" s="49" t="s">
        <v>147</v>
      </c>
      <c r="DK5" s="49" t="s">
        <v>148</v>
      </c>
      <c r="DL5" s="49" t="s">
        <v>149</v>
      </c>
      <c r="DM5" s="49" t="s">
        <v>150</v>
      </c>
      <c r="DN5" s="49" t="s">
        <v>151</v>
      </c>
      <c r="DO5" s="49" t="s">
        <v>152</v>
      </c>
      <c r="DP5" s="49" t="s">
        <v>153</v>
      </c>
      <c r="DQ5" s="49" t="s">
        <v>154</v>
      </c>
      <c r="DR5" s="49" t="s">
        <v>155</v>
      </c>
      <c r="DS5" s="49" t="s">
        <v>145</v>
      </c>
      <c r="DT5" s="49" t="s">
        <v>146</v>
      </c>
      <c r="DU5" s="49" t="s">
        <v>160</v>
      </c>
      <c r="DV5" s="49" t="s">
        <v>148</v>
      </c>
      <c r="DW5" s="49" t="s">
        <v>149</v>
      </c>
      <c r="DX5" s="49" t="s">
        <v>150</v>
      </c>
      <c r="DY5" s="49" t="s">
        <v>151</v>
      </c>
      <c r="DZ5" s="49" t="s">
        <v>152</v>
      </c>
      <c r="EA5" s="49" t="s">
        <v>153</v>
      </c>
      <c r="EB5" s="49" t="s">
        <v>154</v>
      </c>
      <c r="EC5" s="49" t="s">
        <v>155</v>
      </c>
      <c r="ED5" s="49" t="s">
        <v>145</v>
      </c>
      <c r="EE5" s="49" t="s">
        <v>157</v>
      </c>
      <c r="EF5" s="49" t="s">
        <v>147</v>
      </c>
      <c r="EG5" s="49" t="s">
        <v>148</v>
      </c>
      <c r="EH5" s="49" t="s">
        <v>149</v>
      </c>
      <c r="EI5" s="49" t="s">
        <v>150</v>
      </c>
      <c r="EJ5" s="49" t="s">
        <v>151</v>
      </c>
      <c r="EK5" s="49" t="s">
        <v>152</v>
      </c>
      <c r="EL5" s="49" t="s">
        <v>153</v>
      </c>
      <c r="EM5" s="49" t="s">
        <v>154</v>
      </c>
      <c r="EN5" s="49" t="s">
        <v>155</v>
      </c>
      <c r="EO5" s="49" t="s">
        <v>145</v>
      </c>
      <c r="EP5" s="49" t="s">
        <v>146</v>
      </c>
      <c r="EQ5" s="49" t="s">
        <v>147</v>
      </c>
      <c r="ER5" s="49" t="s">
        <v>148</v>
      </c>
      <c r="ES5" s="49" t="s">
        <v>149</v>
      </c>
      <c r="ET5" s="49" t="s">
        <v>150</v>
      </c>
      <c r="EU5" s="49" t="s">
        <v>151</v>
      </c>
      <c r="EV5" s="49" t="s">
        <v>152</v>
      </c>
      <c r="EW5" s="49" t="s">
        <v>153</v>
      </c>
      <c r="EX5" s="49" t="s">
        <v>154</v>
      </c>
      <c r="EY5" s="49" t="s">
        <v>161</v>
      </c>
      <c r="EZ5" s="49" t="s">
        <v>145</v>
      </c>
      <c r="FA5" s="49" t="s">
        <v>146</v>
      </c>
      <c r="FB5" s="49" t="s">
        <v>160</v>
      </c>
      <c r="FC5" s="49" t="s">
        <v>148</v>
      </c>
      <c r="FD5" s="49" t="s">
        <v>149</v>
      </c>
      <c r="FE5" s="49" t="s">
        <v>150</v>
      </c>
      <c r="FF5" s="49" t="s">
        <v>151</v>
      </c>
      <c r="FG5" s="49" t="s">
        <v>152</v>
      </c>
      <c r="FH5" s="49" t="s">
        <v>153</v>
      </c>
      <c r="FI5" s="49" t="s">
        <v>154</v>
      </c>
      <c r="FJ5" s="49" t="s">
        <v>155</v>
      </c>
    </row>
    <row r="6" spans="1:166" s="54" customFormat="1" x14ac:dyDescent="0.2">
      <c r="A6" s="35" t="s">
        <v>162</v>
      </c>
      <c r="B6" s="50">
        <f>B8</f>
        <v>2022</v>
      </c>
      <c r="C6" s="50">
        <f t="shared" ref="C6:M6" si="2">C8</f>
        <v>298531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3</v>
      </c>
      <c r="H6" s="147" t="str">
        <f>IF(H8&lt;&gt;I8,H8,"")&amp;IF(I8&lt;&gt;J8,I8,"")&amp;"　"&amp;J8</f>
        <v>奈良県南和広域医療企業団　五條病院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3</v>
      </c>
      <c r="R6" s="50" t="str">
        <f t="shared" si="3"/>
        <v>-</v>
      </c>
      <c r="S6" s="50" t="str">
        <f t="shared" si="3"/>
        <v>-</v>
      </c>
      <c r="T6" s="50" t="str">
        <f t="shared" si="3"/>
        <v>-</v>
      </c>
      <c r="U6" s="51" t="str">
        <f>U8</f>
        <v>-</v>
      </c>
      <c r="V6" s="51">
        <f>V8</f>
        <v>10366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１３：１</v>
      </c>
      <c r="Z6" s="51">
        <f t="shared" si="3"/>
        <v>45</v>
      </c>
      <c r="AA6" s="51">
        <f t="shared" si="3"/>
        <v>45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90</v>
      </c>
      <c r="AF6" s="51">
        <f t="shared" si="3"/>
        <v>45</v>
      </c>
      <c r="AG6" s="51">
        <f t="shared" si="3"/>
        <v>34</v>
      </c>
      <c r="AH6" s="51">
        <f t="shared" si="3"/>
        <v>79</v>
      </c>
      <c r="AI6" s="52">
        <f>IF(AI8="-",NA(),AI8)</f>
        <v>83.5</v>
      </c>
      <c r="AJ6" s="52">
        <f t="shared" ref="AJ6:AR6" si="5">IF(AJ8="-",NA(),AJ8)</f>
        <v>95.4</v>
      </c>
      <c r="AK6" s="52">
        <f t="shared" si="5"/>
        <v>99.1</v>
      </c>
      <c r="AL6" s="52">
        <f t="shared" si="5"/>
        <v>139</v>
      </c>
      <c r="AM6" s="52">
        <f t="shared" si="5"/>
        <v>103.4</v>
      </c>
      <c r="AN6" s="52">
        <f t="shared" si="5"/>
        <v>97.5</v>
      </c>
      <c r="AO6" s="52">
        <f t="shared" si="5"/>
        <v>97.7</v>
      </c>
      <c r="AP6" s="52">
        <f t="shared" si="5"/>
        <v>100.7</v>
      </c>
      <c r="AQ6" s="52">
        <f t="shared" si="5"/>
        <v>103.6</v>
      </c>
      <c r="AR6" s="52">
        <f t="shared" si="5"/>
        <v>101.9</v>
      </c>
      <c r="AS6" s="52" t="str">
        <f>IF(AS8="-","【-】","【"&amp;SUBSTITUTE(TEXT(AS8,"#,##0.0"),"-","△")&amp;"】")</f>
        <v>【103.5】</v>
      </c>
      <c r="AT6" s="52">
        <f>IF(AT8="-",NA(),AT8)</f>
        <v>61.9</v>
      </c>
      <c r="AU6" s="52">
        <f t="shared" ref="AU6:BC6" si="6">IF(AU8="-",NA(),AU8)</f>
        <v>70.099999999999994</v>
      </c>
      <c r="AV6" s="52">
        <f t="shared" si="6"/>
        <v>69.099999999999994</v>
      </c>
      <c r="AW6" s="52">
        <f t="shared" si="6"/>
        <v>76.400000000000006</v>
      </c>
      <c r="AX6" s="52">
        <f t="shared" si="6"/>
        <v>77.400000000000006</v>
      </c>
      <c r="AY6" s="52">
        <f t="shared" si="6"/>
        <v>77</v>
      </c>
      <c r="AZ6" s="52">
        <f t="shared" si="6"/>
        <v>77.099999999999994</v>
      </c>
      <c r="BA6" s="52">
        <f t="shared" si="6"/>
        <v>73.8</v>
      </c>
      <c r="BB6" s="52">
        <f t="shared" si="6"/>
        <v>75.5</v>
      </c>
      <c r="BC6" s="52">
        <f t="shared" si="6"/>
        <v>74.599999999999994</v>
      </c>
      <c r="BD6" s="52" t="str">
        <f>IF(BD8="-","【-】","【"&amp;SUBSTITUTE(TEXT(BD8,"#,##0.0"),"-","△")&amp;"】")</f>
        <v>【86.4】</v>
      </c>
      <c r="BE6" s="52">
        <f>IF(BE8="-",NA(),BE8)</f>
        <v>58.1</v>
      </c>
      <c r="BF6" s="52">
        <f t="shared" ref="BF6:BN6" si="7">IF(BF8="-",NA(),BF8)</f>
        <v>67</v>
      </c>
      <c r="BG6" s="52">
        <f t="shared" si="7"/>
        <v>65.2</v>
      </c>
      <c r="BH6" s="52">
        <f t="shared" si="7"/>
        <v>73.099999999999994</v>
      </c>
      <c r="BI6" s="52">
        <f t="shared" si="7"/>
        <v>74.400000000000006</v>
      </c>
      <c r="BJ6" s="52">
        <f t="shared" si="7"/>
        <v>73.2</v>
      </c>
      <c r="BK6" s="52">
        <f t="shared" si="7"/>
        <v>73.2</v>
      </c>
      <c r="BL6" s="52">
        <f t="shared" si="7"/>
        <v>69.900000000000006</v>
      </c>
      <c r="BM6" s="52">
        <f t="shared" si="7"/>
        <v>71.599999999999994</v>
      </c>
      <c r="BN6" s="52">
        <f t="shared" si="7"/>
        <v>70.8</v>
      </c>
      <c r="BO6" s="52" t="str">
        <f>IF(BO8="-","【-】","【"&amp;SUBSTITUTE(TEXT(BO8,"#,##0.0"),"-","△")&amp;"】")</f>
        <v>【83.7】</v>
      </c>
      <c r="BP6" s="52">
        <f>IF(BP8="-",NA(),BP8)</f>
        <v>85.2</v>
      </c>
      <c r="BQ6" s="52">
        <f t="shared" ref="BQ6:BY6" si="8">IF(BQ8="-",NA(),BQ8)</f>
        <v>71.5</v>
      </c>
      <c r="BR6" s="52">
        <f t="shared" si="8"/>
        <v>70.7</v>
      </c>
      <c r="BS6" s="52">
        <f t="shared" si="8"/>
        <v>70.3</v>
      </c>
      <c r="BT6" s="52">
        <f t="shared" si="8"/>
        <v>76.7</v>
      </c>
      <c r="BU6" s="52">
        <f t="shared" si="8"/>
        <v>66.900000000000006</v>
      </c>
      <c r="BV6" s="52">
        <f t="shared" si="8"/>
        <v>66.099999999999994</v>
      </c>
      <c r="BW6" s="52">
        <f t="shared" si="8"/>
        <v>62.3</v>
      </c>
      <c r="BX6" s="52">
        <f t="shared" si="8"/>
        <v>62.1</v>
      </c>
      <c r="BY6" s="52">
        <f t="shared" si="8"/>
        <v>60.2</v>
      </c>
      <c r="BZ6" s="52" t="str">
        <f>IF(BZ8="-","【-】","【"&amp;SUBSTITUTE(TEXT(BZ8,"#,##0.0"),"-","△")&amp;"】")</f>
        <v>【66.8】</v>
      </c>
      <c r="CA6" s="53">
        <f>IF(CA8="-",NA(),CA8)</f>
        <v>20468</v>
      </c>
      <c r="CB6" s="53">
        <f t="shared" ref="CB6:CJ6" si="9">IF(CB8="-",NA(),CB8)</f>
        <v>21316</v>
      </c>
      <c r="CC6" s="53">
        <f t="shared" si="9"/>
        <v>21667</v>
      </c>
      <c r="CD6" s="53">
        <f t="shared" si="9"/>
        <v>23329</v>
      </c>
      <c r="CE6" s="53">
        <f t="shared" si="9"/>
        <v>22936</v>
      </c>
      <c r="CF6" s="53">
        <f t="shared" si="9"/>
        <v>25711</v>
      </c>
      <c r="CG6" s="53">
        <f t="shared" si="9"/>
        <v>26415</v>
      </c>
      <c r="CH6" s="53">
        <f t="shared" si="9"/>
        <v>27227</v>
      </c>
      <c r="CI6" s="53">
        <f t="shared" si="9"/>
        <v>28176</v>
      </c>
      <c r="CJ6" s="53">
        <f t="shared" si="9"/>
        <v>29348</v>
      </c>
      <c r="CK6" s="52" t="str">
        <f>IF(CK8="-","【-】","【"&amp;SUBSTITUTE(TEXT(CK8,"#,##0"),"-","△")&amp;"】")</f>
        <v>【61,837】</v>
      </c>
      <c r="CL6" s="53">
        <f>IF(CL8="-",NA(),CL8)</f>
        <v>8884</v>
      </c>
      <c r="CM6" s="53">
        <f t="shared" ref="CM6:CU6" si="10">IF(CM8="-",NA(),CM8)</f>
        <v>8344</v>
      </c>
      <c r="CN6" s="53">
        <f t="shared" si="10"/>
        <v>8864</v>
      </c>
      <c r="CO6" s="53">
        <f t="shared" si="10"/>
        <v>9656</v>
      </c>
      <c r="CP6" s="53">
        <f t="shared" si="10"/>
        <v>10070</v>
      </c>
      <c r="CQ6" s="53">
        <f t="shared" si="10"/>
        <v>9060</v>
      </c>
      <c r="CR6" s="53">
        <f t="shared" si="10"/>
        <v>9135</v>
      </c>
      <c r="CS6" s="53">
        <f t="shared" si="10"/>
        <v>9509</v>
      </c>
      <c r="CT6" s="53">
        <f t="shared" si="10"/>
        <v>9548</v>
      </c>
      <c r="CU6" s="53">
        <f t="shared" si="10"/>
        <v>9992</v>
      </c>
      <c r="CV6" s="52" t="str">
        <f>IF(CV8="-","【-】","【"&amp;SUBSTITUTE(TEXT(CV8,"#,##0"),"-","△")&amp;"】")</f>
        <v>【17,600】</v>
      </c>
      <c r="CW6" s="52">
        <f>IF(CW8="-",NA(),CW8)</f>
        <v>79.5</v>
      </c>
      <c r="CX6" s="52">
        <f t="shared" ref="CX6:DF6" si="11">IF(CX8="-",NA(),CX8)</f>
        <v>70.599999999999994</v>
      </c>
      <c r="CY6" s="52">
        <f t="shared" si="11"/>
        <v>70.599999999999994</v>
      </c>
      <c r="CZ6" s="52">
        <f t="shared" si="11"/>
        <v>65.7</v>
      </c>
      <c r="DA6" s="52">
        <f t="shared" si="11"/>
        <v>65.900000000000006</v>
      </c>
      <c r="DB6" s="52">
        <f t="shared" si="11"/>
        <v>71.099999999999994</v>
      </c>
      <c r="DC6" s="52">
        <f t="shared" si="11"/>
        <v>72</v>
      </c>
      <c r="DD6" s="52">
        <f t="shared" si="11"/>
        <v>77.7</v>
      </c>
      <c r="DE6" s="52">
        <f t="shared" si="11"/>
        <v>75.7</v>
      </c>
      <c r="DF6" s="52">
        <f t="shared" si="11"/>
        <v>75.400000000000006</v>
      </c>
      <c r="DG6" s="52" t="str">
        <f>IF(DG8="-","【-】","【"&amp;SUBSTITUTE(TEXT(DG8,"#,##0.0"),"-","△")&amp;"】")</f>
        <v>【55.6】</v>
      </c>
      <c r="DH6" s="52">
        <f>IF(DH8="-",NA(),DH8)</f>
        <v>10.4</v>
      </c>
      <c r="DI6" s="52">
        <f t="shared" ref="DI6:DQ6" si="12">IF(DI8="-",NA(),DI8)</f>
        <v>8.8000000000000007</v>
      </c>
      <c r="DJ6" s="52">
        <f t="shared" si="12"/>
        <v>9</v>
      </c>
      <c r="DK6" s="52">
        <f t="shared" si="12"/>
        <v>8.9</v>
      </c>
      <c r="DL6" s="52">
        <f t="shared" si="12"/>
        <v>8.8000000000000007</v>
      </c>
      <c r="DM6" s="52">
        <f t="shared" si="12"/>
        <v>16.5</v>
      </c>
      <c r="DN6" s="52">
        <f t="shared" si="12"/>
        <v>16</v>
      </c>
      <c r="DO6" s="52">
        <f t="shared" si="12"/>
        <v>15.7</v>
      </c>
      <c r="DP6" s="52">
        <f t="shared" si="12"/>
        <v>14.6</v>
      </c>
      <c r="DQ6" s="52">
        <f t="shared" si="12"/>
        <v>15.1</v>
      </c>
      <c r="DR6" s="52" t="str">
        <f>IF(DR8="-","【-】","【"&amp;SUBSTITUTE(TEXT(DR8,"#,##0.0"),"-","△")&amp;"】")</f>
        <v>【25.1】</v>
      </c>
      <c r="DS6" s="52">
        <f>IF(DS8="-",NA(),DS8)</f>
        <v>81.099999999999994</v>
      </c>
      <c r="DT6" s="52">
        <f t="shared" ref="DT6:EB6" si="13">IF(DT8="-",NA(),DT8)</f>
        <v>77.5</v>
      </c>
      <c r="DU6" s="52">
        <f t="shared" si="13"/>
        <v>75.900000000000006</v>
      </c>
      <c r="DV6" s="52">
        <f t="shared" si="13"/>
        <v>17.7</v>
      </c>
      <c r="DW6" s="52">
        <f t="shared" si="13"/>
        <v>11.9</v>
      </c>
      <c r="DX6" s="52">
        <f t="shared" si="13"/>
        <v>117</v>
      </c>
      <c r="DY6" s="52">
        <f t="shared" si="13"/>
        <v>118.8</v>
      </c>
      <c r="DZ6" s="52">
        <f t="shared" si="13"/>
        <v>136</v>
      </c>
      <c r="EA6" s="52">
        <f t="shared" si="13"/>
        <v>131.30000000000001</v>
      </c>
      <c r="EB6" s="52">
        <f t="shared" si="13"/>
        <v>133.6</v>
      </c>
      <c r="EC6" s="52" t="str">
        <f>IF(EC8="-","【-】","【"&amp;SUBSTITUTE(TEXT(EC8,"#,##0.0"),"-","△")&amp;"】")</f>
        <v>【63.0】</v>
      </c>
      <c r="ED6" s="52">
        <f>IF(ED8="-",NA(),ED8)</f>
        <v>19</v>
      </c>
      <c r="EE6" s="52">
        <f t="shared" ref="EE6:EM6" si="14">IF(EE8="-",NA(),EE8)</f>
        <v>26.8</v>
      </c>
      <c r="EF6" s="52">
        <f t="shared" si="14"/>
        <v>35.700000000000003</v>
      </c>
      <c r="EG6" s="52">
        <f t="shared" si="14"/>
        <v>42.4</v>
      </c>
      <c r="EH6" s="52">
        <f t="shared" si="14"/>
        <v>49.9</v>
      </c>
      <c r="EI6" s="52">
        <f t="shared" si="14"/>
        <v>56.1</v>
      </c>
      <c r="EJ6" s="52">
        <f t="shared" si="14"/>
        <v>56.4</v>
      </c>
      <c r="EK6" s="52">
        <f t="shared" si="14"/>
        <v>56.9</v>
      </c>
      <c r="EL6" s="52">
        <f t="shared" si="14"/>
        <v>58.3</v>
      </c>
      <c r="EM6" s="52">
        <f t="shared" si="14"/>
        <v>59.2</v>
      </c>
      <c r="EN6" s="52" t="str">
        <f>IF(EN8="-","【-】","【"&amp;SUBSTITUTE(TEXT(EN8,"#,##0.0"),"-","△")&amp;"】")</f>
        <v>【56.4】</v>
      </c>
      <c r="EO6" s="52">
        <f>IF(EO8="-",NA(),EO8)</f>
        <v>33.5</v>
      </c>
      <c r="EP6" s="52">
        <f t="shared" ref="EP6:EX6" si="15">IF(EP8="-",NA(),EP8)</f>
        <v>50.1</v>
      </c>
      <c r="EQ6" s="52">
        <f t="shared" si="15"/>
        <v>65.400000000000006</v>
      </c>
      <c r="ER6" s="52">
        <f t="shared" si="15"/>
        <v>71.400000000000006</v>
      </c>
      <c r="ES6" s="52">
        <f t="shared" si="15"/>
        <v>81.2</v>
      </c>
      <c r="ET6" s="52">
        <f t="shared" si="15"/>
        <v>73.2</v>
      </c>
      <c r="EU6" s="52">
        <f t="shared" si="15"/>
        <v>73.400000000000006</v>
      </c>
      <c r="EV6" s="52">
        <f t="shared" si="15"/>
        <v>72.5</v>
      </c>
      <c r="EW6" s="52">
        <f t="shared" si="15"/>
        <v>72.3</v>
      </c>
      <c r="EX6" s="52">
        <f t="shared" si="15"/>
        <v>72</v>
      </c>
      <c r="EY6" s="52" t="str">
        <f>IF(EY8="-","【-】","【"&amp;SUBSTITUTE(TEXT(EY8,"#,##0.0"),"-","△")&amp;"】")</f>
        <v>【70.7】</v>
      </c>
      <c r="EZ6" s="53">
        <f>IF(EZ8="-",NA(),EZ8)</f>
        <v>33256887</v>
      </c>
      <c r="FA6" s="53">
        <f t="shared" ref="FA6:FI6" si="16">IF(FA8="-",NA(),FA8)</f>
        <v>28170767</v>
      </c>
      <c r="FB6" s="53">
        <f t="shared" si="16"/>
        <v>28269289</v>
      </c>
      <c r="FC6" s="53">
        <f t="shared" si="16"/>
        <v>28565067</v>
      </c>
      <c r="FD6" s="53">
        <f t="shared" si="16"/>
        <v>28654900</v>
      </c>
      <c r="FE6" s="53">
        <f t="shared" si="16"/>
        <v>38744035</v>
      </c>
      <c r="FF6" s="53">
        <f t="shared" si="16"/>
        <v>40117620</v>
      </c>
      <c r="FG6" s="53">
        <f t="shared" si="16"/>
        <v>42330999</v>
      </c>
      <c r="FH6" s="53">
        <f t="shared" si="16"/>
        <v>43068047</v>
      </c>
      <c r="FI6" s="53">
        <f t="shared" si="16"/>
        <v>44341948</v>
      </c>
      <c r="FJ6" s="53" t="str">
        <f>IF(FJ8="-","【-】","【"&amp;SUBSTITUTE(TEXT(FJ8,"#,##0"),"-","△")&amp;"】")</f>
        <v>【49,963,977】</v>
      </c>
    </row>
    <row r="7" spans="1:166" s="54" customFormat="1" x14ac:dyDescent="0.2">
      <c r="A7" s="35" t="s">
        <v>163</v>
      </c>
      <c r="B7" s="50">
        <f t="shared" ref="B7:AH7" si="17">B8</f>
        <v>2022</v>
      </c>
      <c r="C7" s="50">
        <f t="shared" si="17"/>
        <v>298531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3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非設置</v>
      </c>
      <c r="P7" s="50" t="str">
        <f>P8</f>
        <v>直営</v>
      </c>
      <c r="Q7" s="51">
        <f t="shared" si="17"/>
        <v>3</v>
      </c>
      <c r="R7" s="50" t="str">
        <f t="shared" si="17"/>
        <v>-</v>
      </c>
      <c r="S7" s="50" t="str">
        <f t="shared" si="17"/>
        <v>-</v>
      </c>
      <c r="T7" s="50" t="str">
        <f t="shared" si="17"/>
        <v>-</v>
      </c>
      <c r="U7" s="51" t="str">
        <f>U8</f>
        <v>-</v>
      </c>
      <c r="V7" s="51">
        <f>V8</f>
        <v>10366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１３：１</v>
      </c>
      <c r="Z7" s="51">
        <f t="shared" si="17"/>
        <v>45</v>
      </c>
      <c r="AA7" s="51">
        <f t="shared" si="17"/>
        <v>45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90</v>
      </c>
      <c r="AF7" s="51">
        <f t="shared" si="17"/>
        <v>45</v>
      </c>
      <c r="AG7" s="51">
        <f t="shared" si="17"/>
        <v>34</v>
      </c>
      <c r="AH7" s="51">
        <f t="shared" si="17"/>
        <v>79</v>
      </c>
      <c r="AI7" s="52">
        <f>AI8</f>
        <v>83.5</v>
      </c>
      <c r="AJ7" s="52">
        <f t="shared" ref="AJ7:AR7" si="18">AJ8</f>
        <v>95.4</v>
      </c>
      <c r="AK7" s="52">
        <f t="shared" si="18"/>
        <v>99.1</v>
      </c>
      <c r="AL7" s="52">
        <f t="shared" si="18"/>
        <v>139</v>
      </c>
      <c r="AM7" s="52">
        <f t="shared" si="18"/>
        <v>103.4</v>
      </c>
      <c r="AN7" s="52">
        <f t="shared" si="18"/>
        <v>97.5</v>
      </c>
      <c r="AO7" s="52">
        <f t="shared" si="18"/>
        <v>97.7</v>
      </c>
      <c r="AP7" s="52">
        <f t="shared" si="18"/>
        <v>100.7</v>
      </c>
      <c r="AQ7" s="52">
        <f t="shared" si="18"/>
        <v>103.6</v>
      </c>
      <c r="AR7" s="52">
        <f t="shared" si="18"/>
        <v>101.9</v>
      </c>
      <c r="AS7" s="52"/>
      <c r="AT7" s="52">
        <f>AT8</f>
        <v>61.9</v>
      </c>
      <c r="AU7" s="52">
        <f t="shared" ref="AU7:BC7" si="19">AU8</f>
        <v>70.099999999999994</v>
      </c>
      <c r="AV7" s="52">
        <f t="shared" si="19"/>
        <v>69.099999999999994</v>
      </c>
      <c r="AW7" s="52">
        <f t="shared" si="19"/>
        <v>76.400000000000006</v>
      </c>
      <c r="AX7" s="52">
        <f t="shared" si="19"/>
        <v>77.400000000000006</v>
      </c>
      <c r="AY7" s="52">
        <f t="shared" si="19"/>
        <v>77</v>
      </c>
      <c r="AZ7" s="52">
        <f t="shared" si="19"/>
        <v>77.099999999999994</v>
      </c>
      <c r="BA7" s="52">
        <f t="shared" si="19"/>
        <v>73.8</v>
      </c>
      <c r="BB7" s="52">
        <f t="shared" si="19"/>
        <v>75.5</v>
      </c>
      <c r="BC7" s="52">
        <f t="shared" si="19"/>
        <v>74.599999999999994</v>
      </c>
      <c r="BD7" s="52"/>
      <c r="BE7" s="52">
        <f>BE8</f>
        <v>58.1</v>
      </c>
      <c r="BF7" s="52">
        <f t="shared" ref="BF7:BN7" si="20">BF8</f>
        <v>67</v>
      </c>
      <c r="BG7" s="52">
        <f t="shared" si="20"/>
        <v>65.2</v>
      </c>
      <c r="BH7" s="52">
        <f t="shared" si="20"/>
        <v>73.099999999999994</v>
      </c>
      <c r="BI7" s="52">
        <f t="shared" si="20"/>
        <v>74.400000000000006</v>
      </c>
      <c r="BJ7" s="52">
        <f t="shared" si="20"/>
        <v>73.2</v>
      </c>
      <c r="BK7" s="52">
        <f t="shared" si="20"/>
        <v>73.2</v>
      </c>
      <c r="BL7" s="52">
        <f t="shared" si="20"/>
        <v>69.900000000000006</v>
      </c>
      <c r="BM7" s="52">
        <f t="shared" si="20"/>
        <v>71.599999999999994</v>
      </c>
      <c r="BN7" s="52">
        <f t="shared" si="20"/>
        <v>70.8</v>
      </c>
      <c r="BO7" s="52"/>
      <c r="BP7" s="52">
        <f>BP8</f>
        <v>85.2</v>
      </c>
      <c r="BQ7" s="52">
        <f t="shared" ref="BQ7:BY7" si="21">BQ8</f>
        <v>71.5</v>
      </c>
      <c r="BR7" s="52">
        <f t="shared" si="21"/>
        <v>70.7</v>
      </c>
      <c r="BS7" s="52">
        <f t="shared" si="21"/>
        <v>70.3</v>
      </c>
      <c r="BT7" s="52">
        <f t="shared" si="21"/>
        <v>76.7</v>
      </c>
      <c r="BU7" s="52">
        <f t="shared" si="21"/>
        <v>66.900000000000006</v>
      </c>
      <c r="BV7" s="52">
        <f t="shared" si="21"/>
        <v>66.099999999999994</v>
      </c>
      <c r="BW7" s="52">
        <f t="shared" si="21"/>
        <v>62.3</v>
      </c>
      <c r="BX7" s="52">
        <f t="shared" si="21"/>
        <v>62.1</v>
      </c>
      <c r="BY7" s="52">
        <f t="shared" si="21"/>
        <v>60.2</v>
      </c>
      <c r="BZ7" s="52"/>
      <c r="CA7" s="53">
        <f>CA8</f>
        <v>20468</v>
      </c>
      <c r="CB7" s="53">
        <f t="shared" ref="CB7:CJ7" si="22">CB8</f>
        <v>21316</v>
      </c>
      <c r="CC7" s="53">
        <f t="shared" si="22"/>
        <v>21667</v>
      </c>
      <c r="CD7" s="53">
        <f t="shared" si="22"/>
        <v>23329</v>
      </c>
      <c r="CE7" s="53">
        <f t="shared" si="22"/>
        <v>22936</v>
      </c>
      <c r="CF7" s="53">
        <f t="shared" si="22"/>
        <v>25711</v>
      </c>
      <c r="CG7" s="53">
        <f t="shared" si="22"/>
        <v>26415</v>
      </c>
      <c r="CH7" s="53">
        <f t="shared" si="22"/>
        <v>27227</v>
      </c>
      <c r="CI7" s="53">
        <f t="shared" si="22"/>
        <v>28176</v>
      </c>
      <c r="CJ7" s="53">
        <f t="shared" si="22"/>
        <v>29348</v>
      </c>
      <c r="CK7" s="52"/>
      <c r="CL7" s="53">
        <f>CL8</f>
        <v>8884</v>
      </c>
      <c r="CM7" s="53">
        <f t="shared" ref="CM7:CU7" si="23">CM8</f>
        <v>8344</v>
      </c>
      <c r="CN7" s="53">
        <f t="shared" si="23"/>
        <v>8864</v>
      </c>
      <c r="CO7" s="53">
        <f t="shared" si="23"/>
        <v>9656</v>
      </c>
      <c r="CP7" s="53">
        <f t="shared" si="23"/>
        <v>10070</v>
      </c>
      <c r="CQ7" s="53">
        <f t="shared" si="23"/>
        <v>9060</v>
      </c>
      <c r="CR7" s="53">
        <f t="shared" si="23"/>
        <v>9135</v>
      </c>
      <c r="CS7" s="53">
        <f t="shared" si="23"/>
        <v>9509</v>
      </c>
      <c r="CT7" s="53">
        <f t="shared" si="23"/>
        <v>9548</v>
      </c>
      <c r="CU7" s="53">
        <f t="shared" si="23"/>
        <v>9992</v>
      </c>
      <c r="CV7" s="52"/>
      <c r="CW7" s="52">
        <f>CW8</f>
        <v>79.5</v>
      </c>
      <c r="CX7" s="52">
        <f t="shared" ref="CX7:DF7" si="24">CX8</f>
        <v>70.599999999999994</v>
      </c>
      <c r="CY7" s="52">
        <f t="shared" si="24"/>
        <v>70.599999999999994</v>
      </c>
      <c r="CZ7" s="52">
        <f t="shared" si="24"/>
        <v>65.7</v>
      </c>
      <c r="DA7" s="52">
        <f t="shared" si="24"/>
        <v>65.900000000000006</v>
      </c>
      <c r="DB7" s="52">
        <f t="shared" si="24"/>
        <v>71.099999999999994</v>
      </c>
      <c r="DC7" s="52">
        <f t="shared" si="24"/>
        <v>72</v>
      </c>
      <c r="DD7" s="52">
        <f t="shared" si="24"/>
        <v>77.7</v>
      </c>
      <c r="DE7" s="52">
        <f t="shared" si="24"/>
        <v>75.7</v>
      </c>
      <c r="DF7" s="52">
        <f t="shared" si="24"/>
        <v>75.400000000000006</v>
      </c>
      <c r="DG7" s="52"/>
      <c r="DH7" s="52">
        <f>DH8</f>
        <v>10.4</v>
      </c>
      <c r="DI7" s="52">
        <f t="shared" ref="DI7:DQ7" si="25">DI8</f>
        <v>8.8000000000000007</v>
      </c>
      <c r="DJ7" s="52">
        <f t="shared" si="25"/>
        <v>9</v>
      </c>
      <c r="DK7" s="52">
        <f t="shared" si="25"/>
        <v>8.9</v>
      </c>
      <c r="DL7" s="52">
        <f t="shared" si="25"/>
        <v>8.8000000000000007</v>
      </c>
      <c r="DM7" s="52">
        <f t="shared" si="25"/>
        <v>16.5</v>
      </c>
      <c r="DN7" s="52">
        <f t="shared" si="25"/>
        <v>16</v>
      </c>
      <c r="DO7" s="52">
        <f t="shared" si="25"/>
        <v>15.7</v>
      </c>
      <c r="DP7" s="52">
        <f t="shared" si="25"/>
        <v>14.6</v>
      </c>
      <c r="DQ7" s="52">
        <f t="shared" si="25"/>
        <v>15.1</v>
      </c>
      <c r="DR7" s="52"/>
      <c r="DS7" s="52">
        <f>DS8</f>
        <v>81.099999999999994</v>
      </c>
      <c r="DT7" s="52">
        <f t="shared" ref="DT7:EB7" si="26">DT8</f>
        <v>77.5</v>
      </c>
      <c r="DU7" s="52">
        <f t="shared" si="26"/>
        <v>75.900000000000006</v>
      </c>
      <c r="DV7" s="52">
        <f t="shared" si="26"/>
        <v>17.7</v>
      </c>
      <c r="DW7" s="52">
        <f t="shared" si="26"/>
        <v>11.9</v>
      </c>
      <c r="DX7" s="52">
        <f t="shared" si="26"/>
        <v>117</v>
      </c>
      <c r="DY7" s="52">
        <f t="shared" si="26"/>
        <v>118.8</v>
      </c>
      <c r="DZ7" s="52">
        <f t="shared" si="26"/>
        <v>136</v>
      </c>
      <c r="EA7" s="52">
        <f t="shared" si="26"/>
        <v>131.30000000000001</v>
      </c>
      <c r="EB7" s="52">
        <f t="shared" si="26"/>
        <v>133.6</v>
      </c>
      <c r="EC7" s="52"/>
      <c r="ED7" s="52">
        <f>ED8</f>
        <v>19</v>
      </c>
      <c r="EE7" s="52">
        <f t="shared" ref="EE7:EM7" si="27">EE8</f>
        <v>26.8</v>
      </c>
      <c r="EF7" s="52">
        <f t="shared" si="27"/>
        <v>35.700000000000003</v>
      </c>
      <c r="EG7" s="52">
        <f t="shared" si="27"/>
        <v>42.4</v>
      </c>
      <c r="EH7" s="52">
        <f t="shared" si="27"/>
        <v>49.9</v>
      </c>
      <c r="EI7" s="52">
        <f t="shared" si="27"/>
        <v>56.1</v>
      </c>
      <c r="EJ7" s="52">
        <f t="shared" si="27"/>
        <v>56.4</v>
      </c>
      <c r="EK7" s="52">
        <f t="shared" si="27"/>
        <v>56.9</v>
      </c>
      <c r="EL7" s="52">
        <f t="shared" si="27"/>
        <v>58.3</v>
      </c>
      <c r="EM7" s="52">
        <f t="shared" si="27"/>
        <v>59.2</v>
      </c>
      <c r="EN7" s="52"/>
      <c r="EO7" s="52">
        <f>EO8</f>
        <v>33.5</v>
      </c>
      <c r="EP7" s="52">
        <f t="shared" ref="EP7:EX7" si="28">EP8</f>
        <v>50.1</v>
      </c>
      <c r="EQ7" s="52">
        <f t="shared" si="28"/>
        <v>65.400000000000006</v>
      </c>
      <c r="ER7" s="52">
        <f t="shared" si="28"/>
        <v>71.400000000000006</v>
      </c>
      <c r="ES7" s="52">
        <f t="shared" si="28"/>
        <v>81.2</v>
      </c>
      <c r="ET7" s="52">
        <f t="shared" si="28"/>
        <v>73.2</v>
      </c>
      <c r="EU7" s="52">
        <f t="shared" si="28"/>
        <v>73.400000000000006</v>
      </c>
      <c r="EV7" s="52">
        <f t="shared" si="28"/>
        <v>72.5</v>
      </c>
      <c r="EW7" s="52">
        <f t="shared" si="28"/>
        <v>72.3</v>
      </c>
      <c r="EX7" s="52">
        <f t="shared" si="28"/>
        <v>72</v>
      </c>
      <c r="EY7" s="52"/>
      <c r="EZ7" s="53">
        <f>EZ8</f>
        <v>33256887</v>
      </c>
      <c r="FA7" s="53">
        <f t="shared" ref="FA7:FI7" si="29">FA8</f>
        <v>28170767</v>
      </c>
      <c r="FB7" s="53">
        <f t="shared" si="29"/>
        <v>28269289</v>
      </c>
      <c r="FC7" s="53">
        <f t="shared" si="29"/>
        <v>28565067</v>
      </c>
      <c r="FD7" s="53">
        <f t="shared" si="29"/>
        <v>28654900</v>
      </c>
      <c r="FE7" s="53">
        <f t="shared" si="29"/>
        <v>38744035</v>
      </c>
      <c r="FF7" s="53">
        <f t="shared" si="29"/>
        <v>40117620</v>
      </c>
      <c r="FG7" s="53">
        <f t="shared" si="29"/>
        <v>42330999</v>
      </c>
      <c r="FH7" s="53">
        <f t="shared" si="29"/>
        <v>43068047</v>
      </c>
      <c r="FI7" s="53">
        <f t="shared" si="29"/>
        <v>44341948</v>
      </c>
      <c r="FJ7" s="53"/>
    </row>
    <row r="8" spans="1:166" s="54" customFormat="1" x14ac:dyDescent="0.2">
      <c r="A8" s="35"/>
      <c r="B8" s="55">
        <v>2022</v>
      </c>
      <c r="C8" s="55">
        <v>298531</v>
      </c>
      <c r="D8" s="55">
        <v>46</v>
      </c>
      <c r="E8" s="55">
        <v>6</v>
      </c>
      <c r="F8" s="55">
        <v>0</v>
      </c>
      <c r="G8" s="55">
        <v>3</v>
      </c>
      <c r="H8" s="55" t="s">
        <v>164</v>
      </c>
      <c r="I8" s="55" t="s">
        <v>165</v>
      </c>
      <c r="J8" s="55" t="s">
        <v>166</v>
      </c>
      <c r="K8" s="55" t="s">
        <v>167</v>
      </c>
      <c r="L8" s="55" t="s">
        <v>168</v>
      </c>
      <c r="M8" s="55" t="s">
        <v>169</v>
      </c>
      <c r="N8" s="55" t="s">
        <v>170</v>
      </c>
      <c r="O8" s="55" t="s">
        <v>171</v>
      </c>
      <c r="P8" s="55" t="s">
        <v>172</v>
      </c>
      <c r="Q8" s="56">
        <v>3</v>
      </c>
      <c r="R8" s="55" t="s">
        <v>40</v>
      </c>
      <c r="S8" s="55" t="s">
        <v>40</v>
      </c>
      <c r="T8" s="55" t="s">
        <v>40</v>
      </c>
      <c r="U8" s="56" t="s">
        <v>40</v>
      </c>
      <c r="V8" s="56">
        <v>10366</v>
      </c>
      <c r="W8" s="55" t="s">
        <v>173</v>
      </c>
      <c r="X8" s="55" t="s">
        <v>40</v>
      </c>
      <c r="Y8" s="57" t="s">
        <v>174</v>
      </c>
      <c r="Z8" s="56">
        <v>45</v>
      </c>
      <c r="AA8" s="56">
        <v>45</v>
      </c>
      <c r="AB8" s="56" t="s">
        <v>40</v>
      </c>
      <c r="AC8" s="56" t="s">
        <v>40</v>
      </c>
      <c r="AD8" s="56" t="s">
        <v>40</v>
      </c>
      <c r="AE8" s="56">
        <v>90</v>
      </c>
      <c r="AF8" s="56">
        <v>45</v>
      </c>
      <c r="AG8" s="56">
        <v>34</v>
      </c>
      <c r="AH8" s="56">
        <v>79</v>
      </c>
      <c r="AI8" s="58">
        <v>83.5</v>
      </c>
      <c r="AJ8" s="58">
        <v>95.4</v>
      </c>
      <c r="AK8" s="58">
        <v>99.1</v>
      </c>
      <c r="AL8" s="58">
        <v>139</v>
      </c>
      <c r="AM8" s="58">
        <v>103.4</v>
      </c>
      <c r="AN8" s="58">
        <v>97.5</v>
      </c>
      <c r="AO8" s="58">
        <v>97.7</v>
      </c>
      <c r="AP8" s="58">
        <v>100.7</v>
      </c>
      <c r="AQ8" s="58">
        <v>103.6</v>
      </c>
      <c r="AR8" s="58">
        <v>101.9</v>
      </c>
      <c r="AS8" s="58">
        <v>103.5</v>
      </c>
      <c r="AT8" s="58">
        <v>61.9</v>
      </c>
      <c r="AU8" s="58">
        <v>70.099999999999994</v>
      </c>
      <c r="AV8" s="58">
        <v>69.099999999999994</v>
      </c>
      <c r="AW8" s="58">
        <v>76.400000000000006</v>
      </c>
      <c r="AX8" s="58">
        <v>77.400000000000006</v>
      </c>
      <c r="AY8" s="58">
        <v>77</v>
      </c>
      <c r="AZ8" s="58">
        <v>77.099999999999994</v>
      </c>
      <c r="BA8" s="58">
        <v>73.8</v>
      </c>
      <c r="BB8" s="58">
        <v>75.5</v>
      </c>
      <c r="BC8" s="58">
        <v>74.599999999999994</v>
      </c>
      <c r="BD8" s="58">
        <v>86.4</v>
      </c>
      <c r="BE8" s="59">
        <v>58.1</v>
      </c>
      <c r="BF8" s="59">
        <v>67</v>
      </c>
      <c r="BG8" s="59">
        <v>65.2</v>
      </c>
      <c r="BH8" s="59">
        <v>73.099999999999994</v>
      </c>
      <c r="BI8" s="59">
        <v>74.400000000000006</v>
      </c>
      <c r="BJ8" s="59">
        <v>73.2</v>
      </c>
      <c r="BK8" s="59">
        <v>73.2</v>
      </c>
      <c r="BL8" s="59">
        <v>69.900000000000006</v>
      </c>
      <c r="BM8" s="59">
        <v>71.599999999999994</v>
      </c>
      <c r="BN8" s="59">
        <v>70.8</v>
      </c>
      <c r="BO8" s="59">
        <v>83.7</v>
      </c>
      <c r="BP8" s="58">
        <v>85.2</v>
      </c>
      <c r="BQ8" s="58">
        <v>71.5</v>
      </c>
      <c r="BR8" s="58">
        <v>70.7</v>
      </c>
      <c r="BS8" s="58">
        <v>70.3</v>
      </c>
      <c r="BT8" s="58">
        <v>76.7</v>
      </c>
      <c r="BU8" s="58">
        <v>66.900000000000006</v>
      </c>
      <c r="BV8" s="58">
        <v>66.099999999999994</v>
      </c>
      <c r="BW8" s="58">
        <v>62.3</v>
      </c>
      <c r="BX8" s="58">
        <v>62.1</v>
      </c>
      <c r="BY8" s="58">
        <v>60.2</v>
      </c>
      <c r="BZ8" s="58">
        <v>66.8</v>
      </c>
      <c r="CA8" s="59">
        <v>20468</v>
      </c>
      <c r="CB8" s="59">
        <v>21316</v>
      </c>
      <c r="CC8" s="59">
        <v>21667</v>
      </c>
      <c r="CD8" s="59">
        <v>23329</v>
      </c>
      <c r="CE8" s="59">
        <v>22936</v>
      </c>
      <c r="CF8" s="59">
        <v>25711</v>
      </c>
      <c r="CG8" s="59">
        <v>26415</v>
      </c>
      <c r="CH8" s="59">
        <v>27227</v>
      </c>
      <c r="CI8" s="59">
        <v>28176</v>
      </c>
      <c r="CJ8" s="59">
        <v>29348</v>
      </c>
      <c r="CK8" s="58">
        <v>61837</v>
      </c>
      <c r="CL8" s="59">
        <v>8884</v>
      </c>
      <c r="CM8" s="59">
        <v>8344</v>
      </c>
      <c r="CN8" s="59">
        <v>8864</v>
      </c>
      <c r="CO8" s="59">
        <v>9656</v>
      </c>
      <c r="CP8" s="59">
        <v>10070</v>
      </c>
      <c r="CQ8" s="59">
        <v>9060</v>
      </c>
      <c r="CR8" s="59">
        <v>9135</v>
      </c>
      <c r="CS8" s="59">
        <v>9509</v>
      </c>
      <c r="CT8" s="59">
        <v>9548</v>
      </c>
      <c r="CU8" s="59">
        <v>9992</v>
      </c>
      <c r="CV8" s="58">
        <v>17600</v>
      </c>
      <c r="CW8" s="59">
        <v>79.5</v>
      </c>
      <c r="CX8" s="59">
        <v>70.599999999999994</v>
      </c>
      <c r="CY8" s="59">
        <v>70.599999999999994</v>
      </c>
      <c r="CZ8" s="59">
        <v>65.7</v>
      </c>
      <c r="DA8" s="59">
        <v>65.900000000000006</v>
      </c>
      <c r="DB8" s="59">
        <v>71.099999999999994</v>
      </c>
      <c r="DC8" s="59">
        <v>72</v>
      </c>
      <c r="DD8" s="59">
        <v>77.7</v>
      </c>
      <c r="DE8" s="59">
        <v>75.7</v>
      </c>
      <c r="DF8" s="59">
        <v>75.400000000000006</v>
      </c>
      <c r="DG8" s="59">
        <v>55.6</v>
      </c>
      <c r="DH8" s="59">
        <v>10.4</v>
      </c>
      <c r="DI8" s="59">
        <v>8.8000000000000007</v>
      </c>
      <c r="DJ8" s="59">
        <v>9</v>
      </c>
      <c r="DK8" s="59">
        <v>8.9</v>
      </c>
      <c r="DL8" s="59">
        <v>8.8000000000000007</v>
      </c>
      <c r="DM8" s="59">
        <v>16.5</v>
      </c>
      <c r="DN8" s="59">
        <v>16</v>
      </c>
      <c r="DO8" s="59">
        <v>15.7</v>
      </c>
      <c r="DP8" s="59">
        <v>14.6</v>
      </c>
      <c r="DQ8" s="59">
        <v>15.1</v>
      </c>
      <c r="DR8" s="59">
        <v>25.1</v>
      </c>
      <c r="DS8" s="59">
        <v>81.099999999999994</v>
      </c>
      <c r="DT8" s="59">
        <v>77.5</v>
      </c>
      <c r="DU8" s="59">
        <v>75.900000000000006</v>
      </c>
      <c r="DV8" s="59">
        <v>17.7</v>
      </c>
      <c r="DW8" s="59">
        <v>11.9</v>
      </c>
      <c r="DX8" s="59">
        <v>117</v>
      </c>
      <c r="DY8" s="59">
        <v>118.8</v>
      </c>
      <c r="DZ8" s="59">
        <v>136</v>
      </c>
      <c r="EA8" s="59">
        <v>131.30000000000001</v>
      </c>
      <c r="EB8" s="59">
        <v>133.6</v>
      </c>
      <c r="EC8" s="59">
        <v>63</v>
      </c>
      <c r="ED8" s="58">
        <v>19</v>
      </c>
      <c r="EE8" s="58">
        <v>26.8</v>
      </c>
      <c r="EF8" s="58">
        <v>35.700000000000003</v>
      </c>
      <c r="EG8" s="58">
        <v>42.4</v>
      </c>
      <c r="EH8" s="58">
        <v>49.9</v>
      </c>
      <c r="EI8" s="58">
        <v>56.1</v>
      </c>
      <c r="EJ8" s="58">
        <v>56.4</v>
      </c>
      <c r="EK8" s="58">
        <v>56.9</v>
      </c>
      <c r="EL8" s="58">
        <v>58.3</v>
      </c>
      <c r="EM8" s="58">
        <v>59.2</v>
      </c>
      <c r="EN8" s="58">
        <v>56.4</v>
      </c>
      <c r="EO8" s="58">
        <v>33.5</v>
      </c>
      <c r="EP8" s="58">
        <v>50.1</v>
      </c>
      <c r="EQ8" s="58">
        <v>65.400000000000006</v>
      </c>
      <c r="ER8" s="58">
        <v>71.400000000000006</v>
      </c>
      <c r="ES8" s="58">
        <v>81.2</v>
      </c>
      <c r="ET8" s="58">
        <v>73.2</v>
      </c>
      <c r="EU8" s="58">
        <v>73.400000000000006</v>
      </c>
      <c r="EV8" s="58">
        <v>72.5</v>
      </c>
      <c r="EW8" s="58">
        <v>72.3</v>
      </c>
      <c r="EX8" s="58">
        <v>72</v>
      </c>
      <c r="EY8" s="58">
        <v>70.7</v>
      </c>
      <c r="EZ8" s="59">
        <v>33256887</v>
      </c>
      <c r="FA8" s="59">
        <v>28170767</v>
      </c>
      <c r="FB8" s="59">
        <v>28269289</v>
      </c>
      <c r="FC8" s="59">
        <v>28565067</v>
      </c>
      <c r="FD8" s="59">
        <v>28654900</v>
      </c>
      <c r="FE8" s="59">
        <v>38744035</v>
      </c>
      <c r="FF8" s="59">
        <v>40117620</v>
      </c>
      <c r="FG8" s="59">
        <v>42330999</v>
      </c>
      <c r="FH8" s="59">
        <v>43068047</v>
      </c>
      <c r="FI8" s="59">
        <v>44341948</v>
      </c>
      <c r="FJ8" s="59">
        <v>49963977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175</v>
      </c>
      <c r="C10" s="62" t="s">
        <v>176</v>
      </c>
      <c r="D10" s="62" t="s">
        <v>177</v>
      </c>
      <c r="E10" s="62" t="s">
        <v>178</v>
      </c>
      <c r="F10" s="62" t="s">
        <v>179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2023-12-20T05:10:02Z</dcterms:created>
  <dcterms:modified xsi:type="dcterms:W3CDTF">2024-01-24T05:09:48Z</dcterms:modified>
  <cp:category/>
</cp:coreProperties>
</file>