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015369\Desktop\240123【総務省】公営企業に係る経営比較分析表（令和４年度決算）の分析等について（依頼）\03 機構から回答\02 修正\"/>
    </mc:Choice>
  </mc:AlternateContent>
  <xr:revisionPtr revIDLastSave="0" documentId="13_ncr:1_{D7FEEECB-7A55-499D-AB03-AC74C5D924F4}" xr6:coauthVersionLast="36" xr6:coauthVersionMax="47" xr10:uidLastSave="{00000000-0000-0000-0000-000000000000}"/>
  <workbookProtection workbookAlgorithmName="SHA-512" workbookHashValue="1Vg9NM+EiJE/bGkr5POshrkDEX0suJJ5T29aWlP3Nuv7GqdOrftAwQ1tDhpiOG9Gbq/ZjXN5UgypOQnVgH3CvQ==" workbookSaltValue="PLJbBNqJtD4Hpidlg5pZNQ==" workbookSpinCount="100000" lockStructure="1"/>
  <bookViews>
    <workbookView xWindow="390" yWindow="390" windowWidth="27210" windowHeight="1548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LK79" i="4" s="1"/>
  <c r="FA7" i="5"/>
  <c r="EZ7" i="5"/>
  <c r="EX7" i="5"/>
  <c r="EW7" i="5"/>
  <c r="EV7" i="5"/>
  <c r="HX80" i="4" s="1"/>
  <c r="EU7" i="5"/>
  <c r="HI80" i="4" s="1"/>
  <c r="ET7" i="5"/>
  <c r="GT80" i="4" s="1"/>
  <c r="ES7" i="5"/>
  <c r="JB79" i="4" s="1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DV79" i="4" s="1"/>
  <c r="ED7" i="5"/>
  <c r="DG79" i="4" s="1"/>
  <c r="EB7" i="5"/>
  <c r="BX80" i="4" s="1"/>
  <c r="EA7" i="5"/>
  <c r="BI80" i="4" s="1"/>
  <c r="DZ7" i="5"/>
  <c r="DY7" i="5"/>
  <c r="DX7" i="5"/>
  <c r="DW7" i="5"/>
  <c r="DV7" i="5"/>
  <c r="DU7" i="5"/>
  <c r="AT79" i="4" s="1"/>
  <c r="DT7" i="5"/>
  <c r="AE79" i="4" s="1"/>
  <c r="DS7" i="5"/>
  <c r="P79" i="4" s="1"/>
  <c r="DQ7" i="5"/>
  <c r="DP7" i="5"/>
  <c r="DO7" i="5"/>
  <c r="DN7" i="5"/>
  <c r="DM7" i="5"/>
  <c r="DL7" i="5"/>
  <c r="DK7" i="5"/>
  <c r="LY55" i="4" s="1"/>
  <c r="DJ7" i="5"/>
  <c r="LJ55" i="4" s="1"/>
  <c r="DI7" i="5"/>
  <c r="DH7" i="5"/>
  <c r="DF7" i="5"/>
  <c r="DE7" i="5"/>
  <c r="DD7" i="5"/>
  <c r="HV56" i="4" s="1"/>
  <c r="DC7" i="5"/>
  <c r="HG56" i="4" s="1"/>
  <c r="DB7" i="5"/>
  <c r="DA7" i="5"/>
  <c r="IZ55" i="4" s="1"/>
  <c r="CZ7" i="5"/>
  <c r="CY7" i="5"/>
  <c r="CX7" i="5"/>
  <c r="CW7" i="5"/>
  <c r="CU7" i="5"/>
  <c r="CT7" i="5"/>
  <c r="CS7" i="5"/>
  <c r="EH56" i="4" s="1"/>
  <c r="CR7" i="5"/>
  <c r="DS56" i="4" s="1"/>
  <c r="CQ7" i="5"/>
  <c r="CP7" i="5"/>
  <c r="CO7" i="5"/>
  <c r="CN7" i="5"/>
  <c r="CM7" i="5"/>
  <c r="DS55" i="4" s="1"/>
  <c r="CL7" i="5"/>
  <c r="DD55" i="4" s="1"/>
  <c r="CJ7" i="5"/>
  <c r="BX56" i="4" s="1"/>
  <c r="CI7" i="5"/>
  <c r="BI56" i="4" s="1"/>
  <c r="CH7" i="5"/>
  <c r="CG7" i="5"/>
  <c r="CF7" i="5"/>
  <c r="CE7" i="5"/>
  <c r="CD7" i="5"/>
  <c r="CC7" i="5"/>
  <c r="AT55" i="4" s="1"/>
  <c r="CB7" i="5"/>
  <c r="AE55" i="4" s="1"/>
  <c r="CA7" i="5"/>
  <c r="P55" i="4" s="1"/>
  <c r="BY7" i="5"/>
  <c r="BX7" i="5"/>
  <c r="BW7" i="5"/>
  <c r="BV7" i="5"/>
  <c r="BU7" i="5"/>
  <c r="BT7" i="5"/>
  <c r="BS7" i="5"/>
  <c r="LY33" i="4" s="1"/>
  <c r="BR7" i="5"/>
  <c r="LJ33" i="4" s="1"/>
  <c r="BQ7" i="5"/>
  <c r="BP7" i="5"/>
  <c r="BN7" i="5"/>
  <c r="BM7" i="5"/>
  <c r="BL7" i="5"/>
  <c r="HV34" i="4" s="1"/>
  <c r="BK7" i="5"/>
  <c r="HG34" i="4" s="1"/>
  <c r="BJ7" i="5"/>
  <c r="GR34" i="4" s="1"/>
  <c r="BI7" i="5"/>
  <c r="IZ33" i="4" s="1"/>
  <c r="BH7" i="5"/>
  <c r="BG7" i="5"/>
  <c r="BF7" i="5"/>
  <c r="BE7" i="5"/>
  <c r="BC7" i="5"/>
  <c r="BB7" i="5"/>
  <c r="BA7" i="5"/>
  <c r="EH34" i="4" s="1"/>
  <c r="AZ7" i="5"/>
  <c r="DS34" i="4" s="1"/>
  <c r="AY7" i="5"/>
  <c r="AX7" i="5"/>
  <c r="AW7" i="5"/>
  <c r="AV7" i="5"/>
  <c r="AU7" i="5"/>
  <c r="DS33" i="4" s="1"/>
  <c r="AT7" i="5"/>
  <c r="DD33" i="4" s="1"/>
  <c r="AR7" i="5"/>
  <c r="AQ7" i="5"/>
  <c r="BI34" i="4" s="1"/>
  <c r="AP7" i="5"/>
  <c r="AO7" i="5"/>
  <c r="AN7" i="5"/>
  <c r="AM7" i="5"/>
  <c r="AL7" i="5"/>
  <c r="AK7" i="5"/>
  <c r="AT33" i="4" s="1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JW10" i="4" s="1"/>
  <c r="AC6" i="5"/>
  <c r="ID10" i="4" s="1"/>
  <c r="AB6" i="5"/>
  <c r="AA6" i="5"/>
  <c r="Z6" i="5"/>
  <c r="Y6" i="5"/>
  <c r="X6" i="5"/>
  <c r="W6" i="5"/>
  <c r="CN12" i="4" s="1"/>
  <c r="V6" i="5"/>
  <c r="AU12" i="4" s="1"/>
  <c r="U6" i="5"/>
  <c r="B12" i="4" s="1"/>
  <c r="T6" i="5"/>
  <c r="S6" i="5"/>
  <c r="R6" i="5"/>
  <c r="Q6" i="5"/>
  <c r="P6" i="5"/>
  <c r="B10" i="4" s="1"/>
  <c r="O6" i="5"/>
  <c r="N6" i="5"/>
  <c r="EG8" i="4" s="1"/>
  <c r="M6" i="5"/>
  <c r="CN8" i="4" s="1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I90" i="4"/>
  <c r="G90" i="4"/>
  <c r="F90" i="4"/>
  <c r="D90" i="4"/>
  <c r="MO80" i="4"/>
  <c r="LZ80" i="4"/>
  <c r="LK80" i="4"/>
  <c r="KV80" i="4"/>
  <c r="KG80" i="4"/>
  <c r="JB80" i="4"/>
  <c r="IM80" i="4"/>
  <c r="FO80" i="4"/>
  <c r="EZ80" i="4"/>
  <c r="EK80" i="4"/>
  <c r="DV80" i="4"/>
  <c r="DG80" i="4"/>
  <c r="AT80" i="4"/>
  <c r="AE80" i="4"/>
  <c r="P80" i="4"/>
  <c r="MO79" i="4"/>
  <c r="LZ79" i="4"/>
  <c r="KV79" i="4"/>
  <c r="KG79" i="4"/>
  <c r="IM79" i="4"/>
  <c r="HX79" i="4"/>
  <c r="HI79" i="4"/>
  <c r="GT79" i="4"/>
  <c r="FO79" i="4"/>
  <c r="EZ79" i="4"/>
  <c r="EK79" i="4"/>
  <c r="BX79" i="4"/>
  <c r="BI79" i="4"/>
  <c r="MN56" i="4"/>
  <c r="LY56" i="4"/>
  <c r="LJ56" i="4"/>
  <c r="KU56" i="4"/>
  <c r="KF56" i="4"/>
  <c r="IZ56" i="4"/>
  <c r="IK56" i="4"/>
  <c r="GR56" i="4"/>
  <c r="FL56" i="4"/>
  <c r="EW56" i="4"/>
  <c r="DD56" i="4"/>
  <c r="AT56" i="4"/>
  <c r="AE56" i="4"/>
  <c r="P56" i="4"/>
  <c r="MN55" i="4"/>
  <c r="KU55" i="4"/>
  <c r="KF55" i="4"/>
  <c r="IK55" i="4"/>
  <c r="HV55" i="4"/>
  <c r="HG55" i="4"/>
  <c r="GR55" i="4"/>
  <c r="FL55" i="4"/>
  <c r="EW55" i="4"/>
  <c r="EH55" i="4"/>
  <c r="BX55" i="4"/>
  <c r="BI55" i="4"/>
  <c r="MN34" i="4"/>
  <c r="LY34" i="4"/>
  <c r="LJ34" i="4"/>
  <c r="KU34" i="4"/>
  <c r="KF34" i="4"/>
  <c r="IZ34" i="4"/>
  <c r="IK34" i="4"/>
  <c r="FL34" i="4"/>
  <c r="EW34" i="4"/>
  <c r="DD34" i="4"/>
  <c r="BX34" i="4"/>
  <c r="AT34" i="4"/>
  <c r="AE34" i="4"/>
  <c r="P34" i="4"/>
  <c r="MN33" i="4"/>
  <c r="KU33" i="4"/>
  <c r="KF33" i="4"/>
  <c r="IK33" i="4"/>
  <c r="HV33" i="4"/>
  <c r="HG33" i="4"/>
  <c r="GR33" i="4"/>
  <c r="FL33" i="4"/>
  <c r="EW33" i="4"/>
  <c r="EH33" i="4"/>
  <c r="BX33" i="4"/>
  <c r="BI33" i="4"/>
  <c r="LP12" i="4"/>
  <c r="JW12" i="4"/>
  <c r="ID12" i="4"/>
  <c r="FZ12" i="4"/>
  <c r="EG12" i="4"/>
  <c r="FZ10" i="4"/>
  <c r="EG10" i="4"/>
  <c r="CN10" i="4"/>
  <c r="AU10" i="4"/>
  <c r="LP8" i="4"/>
  <c r="JW8" i="4"/>
  <c r="ID8" i="4"/>
  <c r="FZ8" i="4"/>
  <c r="AU8" i="4"/>
  <c r="B8" i="4"/>
  <c r="B6" i="4"/>
  <c r="JB78" i="4" l="1"/>
  <c r="FO78" i="4"/>
  <c r="FL54" i="4"/>
  <c r="FL32" i="4"/>
  <c r="BX32" i="4"/>
  <c r="BX78" i="4"/>
  <c r="BX54" i="4"/>
  <c r="MO78" i="4"/>
  <c r="MN54" i="4"/>
  <c r="MN32" i="4"/>
  <c r="IZ54" i="4"/>
  <c r="IZ32" i="4"/>
  <c r="C11" i="5"/>
  <c r="D11" i="5"/>
  <c r="E11" i="5"/>
  <c r="B11" i="5"/>
  <c r="GR32" i="4" l="1"/>
  <c r="DG78" i="4"/>
  <c r="DD54" i="4"/>
  <c r="DD32" i="4"/>
  <c r="P78" i="4"/>
  <c r="P54" i="4"/>
  <c r="P32" i="4"/>
  <c r="KG78" i="4"/>
  <c r="KF54" i="4"/>
  <c r="KF32" i="4"/>
  <c r="GT78" i="4"/>
  <c r="GR54" i="4"/>
  <c r="LY54" i="4"/>
  <c r="IM78" i="4"/>
  <c r="IK54" i="4"/>
  <c r="IK32" i="4"/>
  <c r="EZ78" i="4"/>
  <c r="EW54" i="4"/>
  <c r="EW32" i="4"/>
  <c r="BI78" i="4"/>
  <c r="BI54" i="4"/>
  <c r="BI32" i="4"/>
  <c r="LZ78" i="4"/>
  <c r="LY32" i="4"/>
  <c r="AT54" i="4"/>
  <c r="LK78" i="4"/>
  <c r="LJ54" i="4"/>
  <c r="LJ32" i="4"/>
  <c r="HV32" i="4"/>
  <c r="HX78" i="4"/>
  <c r="HV54" i="4"/>
  <c r="EK78" i="4"/>
  <c r="EH54" i="4"/>
  <c r="EH32" i="4"/>
  <c r="AT78" i="4"/>
  <c r="AT32" i="4"/>
  <c r="DV78" i="4"/>
  <c r="DS54" i="4"/>
  <c r="AE78" i="4"/>
  <c r="AE54" i="4"/>
  <c r="AE32" i="4"/>
  <c r="KV78" i="4"/>
  <c r="KU54" i="4"/>
  <c r="KU32" i="4"/>
  <c r="HI78" i="4"/>
  <c r="HG54" i="4"/>
  <c r="HG32" i="4"/>
  <c r="DS32" i="4"/>
</calcChain>
</file>

<file path=xl/sharedStrings.xml><?xml version="1.0" encoding="utf-8"?>
<sst xmlns="http://schemas.openxmlformats.org/spreadsheetml/2006/main" count="346" uniqueCount="184">
  <si>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</si>
  <si>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</si>
  <si>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</si>
  <si>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</si>
  <si>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</si>
  <si>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</si>
  <si>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</si>
  <si>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</si>
  <si>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</si>
  <si>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</si>
  <si>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</si>
  <si>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</si>
  <si>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</si>
  <si>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</si>
  <si>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</si>
  <si>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</si>
  <si>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</si>
  <si>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</si>
  <si>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</si>
  <si>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</si>
  <si>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</si>
  <si>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</si>
  <si>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</si>
  <si>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</si>
  <si>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</si>
  <si>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</si>
  <si>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</si>
  <si>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</si>
  <si>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</si>
  <si>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</si>
  <si>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</si>
  <si>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</si>
  <si>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</si>
  <si>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</si>
  <si>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</si>
  <si>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</si>
  <si>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</si>
  <si>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</si>
  <si>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</si>
  <si>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</si>
  <si>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</si>
  <si>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</si>
  <si>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</si>
  <si>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</si>
  <si>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</si>
  <si>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</si>
  <si>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</si>
  <si>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</si>
  <si>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</si>
  <si>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</si>
  <si>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</si>
  <si>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</si>
  <si>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</si>
  <si>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</si>
  <si>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</si>
  <si>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</si>
  <si>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</si>
  <si>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</si>
  <si>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</si>
  <si>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</si>
  <si>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</si>
  <si>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</si>
  <si>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</si>
  <si>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</si>
  <si>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</si>
  <si>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</si>
  <si>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</si>
  <si>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</si>
  <si>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</si>
  <si>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</si>
  <si>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</si>
  <si>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</si>
  <si>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</si>
  <si>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</si>
  <si>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</si>
  <si>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</si>
  <si>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</si>
  <si>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</si>
  <si>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</si>
  <si>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</si>
  <si>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</si>
  <si>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</si>
  <si>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</si>
  <si>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</si>
  <si>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</si>
  <si>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</si>
  <si>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</si>
  <si>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</si>
  <si>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</si>
  <si>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</si>
  <si>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</si>
  <si>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</si>
  <si>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</si>
  <si>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</si>
  <si>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</si>
  <si>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</si>
  <si>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</si>
  <si>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</si>
  <si>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</si>
  <si>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</si>
  <si>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</si>
  <si>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</si>
  <si>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</si>
  <si>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</si>
  <si>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</si>
  <si>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</si>
  <si>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</si>
  <si>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</si>
  <si>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</si>
  <si>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</si>
  <si>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</si>
  <si>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</si>
  <si>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</si>
  <si>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</si>
  <si>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</si>
  <si>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</si>
  <si>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</si>
  <si>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</si>
  <si>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</si>
  <si>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</si>
  <si>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</si>
  <si>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</si>
  <si>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</si>
  <si>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</si>
  <si>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</si>
  <si>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</si>
  <si>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</si>
  <si>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</si>
  <si>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</si>
  <si>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</si>
  <si>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</si>
  <si>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</si>
  <si>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</si>
  <si>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</si>
  <si>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</si>
  <si>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</si>
  <si>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</si>
  <si>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</si>
  <si>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</si>
  <si>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</si>
  <si>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</si>
  <si>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</si>
  <si>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</si>
  <si>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</si>
  <si>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</si>
  <si>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</si>
  <si>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</si>
  <si>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</si>
  <si>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</si>
  <si>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</si>
  <si>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</si>
  <si>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</si>
  <si>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</si>
  <si>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</si>
  <si>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</si>
  <si>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</si>
  <si>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</si>
  <si>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</si>
  <si>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</si>
  <si>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</si>
  <si>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</si>
  <si>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</si>
  <si>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</si>
  <si>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</si>
  <si>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</si>
  <si>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</si>
  <si>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</si>
  <si>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</si>
  <si>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</si>
  <si>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</si>
  <si>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</si>
  <si>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</si>
  <si>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</si>
  <si>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</si>
  <si>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</si>
  <si>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</si>
  <si>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</si>
  <si>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</si>
  <si>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</si>
  <si>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</si>
  <si>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phoneticPr fontId="5"/>
  </si>
  <si>
    <t>〇経常収支比率は、平均値を下回る傾向があり、引き続き、新規入院患者の確保等に努める。
○医業収支比率は、平均値を上回っている。
○病床利用率は、平均値を大きく上回っている。
○入院患者1人1日当たり収益、外来患者1人1日当たり収益ともに平均値を下回っている。
○職員給与費対医業収益比率、材料費対医業収益比率ともに平均値を下回っている。今後も、収入の確保、費用の節減・適正化に努める。</t>
    <phoneticPr fontId="5"/>
  </si>
  <si>
    <t>○医業収支比率及び病床利用率は平均値を上回っている一方で、経常収支比率は令和4年度に100％を下回る結果となっている。
○引き続き、第4期中期計画（令和5年度～令和8年度）に基づき、効率的で効果的な業務運営に努める。
○施設設備については、施設整備計画及び機器整備計画に基づき、計画的な整備に努める。</t>
    <phoneticPr fontId="5"/>
  </si>
  <si>
    <t>○有形固定資産減価償却率は、令和4年度は平均値を上回っている一方で、1床当たり有形固定資産は、平均値を下回っている。
〇器械備品減価償却率は、直近3ヵ年は平均値を下回っている。引き続き、高度な診断、診療に必要な機器等を、計画的に整備する。</t>
    <rPh sb="14" eb="16">
      <t>レイワ</t>
    </rPh>
    <rPh sb="17" eb="19">
      <t>ネンド</t>
    </rPh>
    <rPh sb="20" eb="23">
      <t>ヘイキンチ</t>
    </rPh>
    <rPh sb="24" eb="26">
      <t>ウワマワ</t>
    </rPh>
    <rPh sb="30" eb="32">
      <t>イッポウ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</si>
</sst>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91.6</c:v>
                </c:pt>
                <c:pt idx="2">
                  <c:v>89</c:v>
                </c:pt>
                <c:pt idx="3">
                  <c:v>84.2</c:v>
                </c:pt>
                <c:pt idx="4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D-44C8-B445-802039A02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69.8</c:v>
                </c:pt>
                <c:pt idx="2">
                  <c:v>65.3</c:v>
                </c:pt>
                <c:pt idx="3">
                  <c:v>63.1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D-44C8-B445-802039A02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6905</c:v>
                </c:pt>
                <c:pt idx="1">
                  <c:v>7232</c:v>
                </c:pt>
                <c:pt idx="2">
                  <c:v>7114</c:v>
                </c:pt>
                <c:pt idx="3">
                  <c:v>7089</c:v>
                </c:pt>
                <c:pt idx="4">
                  <c:v>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E-4EC9-B579-ED19B93CD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8518</c:v>
                </c:pt>
                <c:pt idx="1">
                  <c:v>7891</c:v>
                </c:pt>
                <c:pt idx="2">
                  <c:v>8706</c:v>
                </c:pt>
                <c:pt idx="3">
                  <c:v>8691</c:v>
                </c:pt>
                <c:pt idx="4">
                  <c:v>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E-4EC9-B579-ED19B93CD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22573</c:v>
                </c:pt>
                <c:pt idx="1">
                  <c:v>22384</c:v>
                </c:pt>
                <c:pt idx="2">
                  <c:v>22303</c:v>
                </c:pt>
                <c:pt idx="3">
                  <c:v>23203</c:v>
                </c:pt>
                <c:pt idx="4">
                  <c:v>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320-B5E4-390FDCA3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21418</c:v>
                </c:pt>
                <c:pt idx="1">
                  <c:v>21604</c:v>
                </c:pt>
                <c:pt idx="2">
                  <c:v>22234</c:v>
                </c:pt>
                <c:pt idx="3">
                  <c:v>22875</c:v>
                </c:pt>
                <c:pt idx="4">
                  <c:v>23419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D-4320-B5E4-390FDCA3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3.7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1-445F-8D36-F1AF8A1B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176.9</c:v>
                </c:pt>
                <c:pt idx="1">
                  <c:v>177.9</c:v>
                </c:pt>
                <c:pt idx="2">
                  <c:v>197.8</c:v>
                </c:pt>
                <c:pt idx="3">
                  <c:v>171</c:v>
                </c:pt>
                <c:pt idx="4">
                  <c:v>160.5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1-445F-8D36-F1AF8A1B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79.3</c:v>
                </c:pt>
                <c:pt idx="2">
                  <c:v>75</c:v>
                </c:pt>
                <c:pt idx="3">
                  <c:v>73.7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5-4F5D-814F-F059AB719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66.2</c:v>
                </c:pt>
                <c:pt idx="1">
                  <c:v>64.5</c:v>
                </c:pt>
                <c:pt idx="2">
                  <c:v>61.9</c:v>
                </c:pt>
                <c:pt idx="3">
                  <c:v>61.7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F5D-814F-F059AB719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82.8</c:v>
                </c:pt>
                <c:pt idx="1">
                  <c:v>80.599999999999994</c:v>
                </c:pt>
                <c:pt idx="2">
                  <c:v>76.3</c:v>
                </c:pt>
                <c:pt idx="3">
                  <c:v>74.900000000000006</c:v>
                </c:pt>
                <c:pt idx="4">
                  <c:v>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D-40E5-A4F6-113325EB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66.900000000000006</c:v>
                </c:pt>
                <c:pt idx="2">
                  <c:v>64.8</c:v>
                </c:pt>
                <c:pt idx="3">
                  <c:v>64.099999999999994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D-40E5-A4F6-113325EB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100.6</c:v>
                </c:pt>
                <c:pt idx="2">
                  <c:v>100.1</c:v>
                </c:pt>
                <c:pt idx="3">
                  <c:v>96.7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D-4B22-A5B1-03CDF478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99.7</c:v>
                </c:pt>
                <c:pt idx="2">
                  <c:v>102.3</c:v>
                </c:pt>
                <c:pt idx="3">
                  <c:v>103.5</c:v>
                </c:pt>
                <c:pt idx="4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1D-4B22-A5B1-03CDF478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37.5</c:v>
                </c:pt>
                <c:pt idx="1">
                  <c:v>41.9</c:v>
                </c:pt>
                <c:pt idx="2">
                  <c:v>45.6</c:v>
                </c:pt>
                <c:pt idx="3">
                  <c:v>49.2</c:v>
                </c:pt>
                <c:pt idx="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5-41A5-B019-06176FE6E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52.3</c:v>
                </c:pt>
                <c:pt idx="2">
                  <c:v>54</c:v>
                </c:pt>
                <c:pt idx="3">
                  <c:v>55.1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5-41A5-B019-06176FE6E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75.5</c:v>
                </c:pt>
                <c:pt idx="1">
                  <c:v>80.400000000000006</c:v>
                </c:pt>
                <c:pt idx="2">
                  <c:v>64.900000000000006</c:v>
                </c:pt>
                <c:pt idx="3">
                  <c:v>58.8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E-4348-9D7A-7E9984A7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69.5</c:v>
                </c:pt>
                <c:pt idx="2">
                  <c:v>67.5</c:v>
                </c:pt>
                <c:pt idx="3">
                  <c:v>68.7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E-4348-9D7A-7E9984A7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24241078</c:v>
                </c:pt>
                <c:pt idx="1">
                  <c:v>24314956</c:v>
                </c:pt>
                <c:pt idx="2">
                  <c:v>24727456</c:v>
                </c:pt>
                <c:pt idx="3">
                  <c:v>24627622</c:v>
                </c:pt>
                <c:pt idx="4">
                  <c:v>24638556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A-4D21-A26B-31906D85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27722473</c:v>
                </c:pt>
                <c:pt idx="1">
                  <c:v>27879712</c:v>
                </c:pt>
                <c:pt idx="2">
                  <c:v>28287536</c:v>
                </c:pt>
                <c:pt idx="3">
                  <c:v>28070344</c:v>
                </c:pt>
                <c:pt idx="4">
                  <c:v>28458752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A-4D21-A26B-31906D85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4.2</c:v>
                </c:pt>
                <c:pt idx="1">
                  <c:v>4.4000000000000004</c:v>
                </c:pt>
                <c:pt idx="2">
                  <c:v>4.2</c:v>
                </c:pt>
                <c:pt idx="3">
                  <c:v>4.5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1-4BAA-81E8-D48D400F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8.1</c:v>
                </c:pt>
                <c:pt idx="2">
                  <c:v>7.9</c:v>
                </c:pt>
                <c:pt idx="3">
                  <c:v>7.7</c:v>
                </c:pt>
                <c:pt idx="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1-4BAA-81E8-D48D400F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69.7</c:v>
                </c:pt>
                <c:pt idx="2">
                  <c:v>70.099999999999994</c:v>
                </c:pt>
                <c:pt idx="3">
                  <c:v>71.7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D2F-B1AB-339502232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89.7</c:v>
                </c:pt>
                <c:pt idx="2">
                  <c:v>92.2</c:v>
                </c:pt>
                <c:pt idx="3">
                  <c:v>91.4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3-4D2F-B1AB-339502232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K22" zoomScale="85" zoomScaleNormal="85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山口県地方独立行政法人山口県立病院機構　県立こころの医療センター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地方独立行政法人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精神科病院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精神病院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 t="str">
        <f>データ!Z6</f>
        <v>-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-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臨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>
        <f>データ!AC6</f>
        <v>180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180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13216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１５：１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 t="str">
        <f>データ!AF6</f>
        <v>-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 t="str">
        <f>データ!AH6</f>
        <v>-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70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180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103.1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100.6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100.1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96.7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97.4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82.8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80.599999999999994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76.3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74.900000000000006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76.2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81.599999999999994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79.3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75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73.7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75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92.4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91.6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89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84.2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91.2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99.7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102.3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102.5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68.400000000000006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66.900000000000006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64.8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64.099999999999994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64.099999999999994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66.2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64.5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61.9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61.7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61.5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69.8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65.3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63.1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62.3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181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55" t="s">
        <v>183</v>
      </c>
      <c r="NK54" s="156"/>
      <c r="NL54" s="156"/>
      <c r="NM54" s="156"/>
      <c r="NN54" s="156"/>
      <c r="NO54" s="156"/>
      <c r="NP54" s="156"/>
      <c r="NQ54" s="156"/>
      <c r="NR54" s="156"/>
      <c r="NS54" s="156"/>
      <c r="NT54" s="156"/>
      <c r="NU54" s="156"/>
      <c r="NV54" s="156"/>
      <c r="NW54" s="156"/>
      <c r="NX54" s="157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22573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22384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22303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23203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22850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6905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7232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7114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7089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7220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67.099999999999994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69.7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70.099999999999994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71.7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71.2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4.2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4.4000000000000004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4.2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4.5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4.5999999999999996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55"/>
      <c r="NK55" s="156"/>
      <c r="NL55" s="156"/>
      <c r="NM55" s="156"/>
      <c r="NN55" s="156"/>
      <c r="NO55" s="156"/>
      <c r="NP55" s="156"/>
      <c r="NQ55" s="156"/>
      <c r="NR55" s="156"/>
      <c r="NS55" s="156"/>
      <c r="NT55" s="156"/>
      <c r="NU55" s="156"/>
      <c r="NV55" s="156"/>
      <c r="NW55" s="156"/>
      <c r="NX55" s="157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21418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21604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22234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22875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23419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8518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7891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8706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8691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8761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87.6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89.7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92.2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91.4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84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7.9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8.1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7.9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7.7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7.3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55"/>
      <c r="NK56" s="156"/>
      <c r="NL56" s="156"/>
      <c r="NM56" s="156"/>
      <c r="NN56" s="156"/>
      <c r="NO56" s="156"/>
      <c r="NP56" s="156"/>
      <c r="NQ56" s="156"/>
      <c r="NR56" s="156"/>
      <c r="NS56" s="156"/>
      <c r="NT56" s="156"/>
      <c r="NU56" s="156"/>
      <c r="NV56" s="156"/>
      <c r="NW56" s="156"/>
      <c r="NX56" s="157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55"/>
      <c r="NK57" s="156"/>
      <c r="NL57" s="156"/>
      <c r="NM57" s="156"/>
      <c r="NN57" s="156"/>
      <c r="NO57" s="156"/>
      <c r="NP57" s="156"/>
      <c r="NQ57" s="156"/>
      <c r="NR57" s="156"/>
      <c r="NS57" s="156"/>
      <c r="NT57" s="156"/>
      <c r="NU57" s="156"/>
      <c r="NV57" s="156"/>
      <c r="NW57" s="156"/>
      <c r="NX57" s="157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55"/>
      <c r="NK58" s="156"/>
      <c r="NL58" s="156"/>
      <c r="NM58" s="156"/>
      <c r="NN58" s="156"/>
      <c r="NO58" s="156"/>
      <c r="NP58" s="156"/>
      <c r="NQ58" s="156"/>
      <c r="NR58" s="156"/>
      <c r="NS58" s="156"/>
      <c r="NT58" s="156"/>
      <c r="NU58" s="156"/>
      <c r="NV58" s="156"/>
      <c r="NW58" s="156"/>
      <c r="NX58" s="157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55"/>
      <c r="NK59" s="156"/>
      <c r="NL59" s="156"/>
      <c r="NM59" s="156"/>
      <c r="NN59" s="156"/>
      <c r="NO59" s="156"/>
      <c r="NP59" s="156"/>
      <c r="NQ59" s="156"/>
      <c r="NR59" s="156"/>
      <c r="NS59" s="156"/>
      <c r="NT59" s="156"/>
      <c r="NU59" s="156"/>
      <c r="NV59" s="156"/>
      <c r="NW59" s="156"/>
      <c r="NX59" s="157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55"/>
      <c r="NK60" s="156"/>
      <c r="NL60" s="156"/>
      <c r="NM60" s="156"/>
      <c r="NN60" s="156"/>
      <c r="NO60" s="156"/>
      <c r="NP60" s="156"/>
      <c r="NQ60" s="156"/>
      <c r="NR60" s="156"/>
      <c r="NS60" s="156"/>
      <c r="NT60" s="156"/>
      <c r="NU60" s="156"/>
      <c r="NV60" s="156"/>
      <c r="NW60" s="156"/>
      <c r="NX60" s="157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55"/>
      <c r="NK61" s="156"/>
      <c r="NL61" s="156"/>
      <c r="NM61" s="156"/>
      <c r="NN61" s="156"/>
      <c r="NO61" s="156"/>
      <c r="NP61" s="156"/>
      <c r="NQ61" s="156"/>
      <c r="NR61" s="156"/>
      <c r="NS61" s="156"/>
      <c r="NT61" s="156"/>
      <c r="NU61" s="156"/>
      <c r="NV61" s="156"/>
      <c r="NW61" s="156"/>
      <c r="NX61" s="157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55"/>
      <c r="NK62" s="156"/>
      <c r="NL62" s="156"/>
      <c r="NM62" s="156"/>
      <c r="NN62" s="156"/>
      <c r="NO62" s="156"/>
      <c r="NP62" s="156"/>
      <c r="NQ62" s="156"/>
      <c r="NR62" s="156"/>
      <c r="NS62" s="156"/>
      <c r="NT62" s="156"/>
      <c r="NU62" s="156"/>
      <c r="NV62" s="156"/>
      <c r="NW62" s="156"/>
      <c r="NX62" s="157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55"/>
      <c r="NK63" s="156"/>
      <c r="NL63" s="156"/>
      <c r="NM63" s="156"/>
      <c r="NN63" s="156"/>
      <c r="NO63" s="156"/>
      <c r="NP63" s="156"/>
      <c r="NQ63" s="156"/>
      <c r="NR63" s="156"/>
      <c r="NS63" s="156"/>
      <c r="NT63" s="156"/>
      <c r="NU63" s="156"/>
      <c r="NV63" s="156"/>
      <c r="NW63" s="156"/>
      <c r="NX63" s="157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55"/>
      <c r="NK64" s="156"/>
      <c r="NL64" s="156"/>
      <c r="NM64" s="156"/>
      <c r="NN64" s="156"/>
      <c r="NO64" s="156"/>
      <c r="NP64" s="156"/>
      <c r="NQ64" s="156"/>
      <c r="NR64" s="156"/>
      <c r="NS64" s="156"/>
      <c r="NT64" s="156"/>
      <c r="NU64" s="156"/>
      <c r="NV64" s="156"/>
      <c r="NW64" s="156"/>
      <c r="NX64" s="157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55"/>
      <c r="NK65" s="156"/>
      <c r="NL65" s="156"/>
      <c r="NM65" s="156"/>
      <c r="NN65" s="156"/>
      <c r="NO65" s="156"/>
      <c r="NP65" s="156"/>
      <c r="NQ65" s="156"/>
      <c r="NR65" s="156"/>
      <c r="NS65" s="156"/>
      <c r="NT65" s="156"/>
      <c r="NU65" s="156"/>
      <c r="NV65" s="156"/>
      <c r="NW65" s="156"/>
      <c r="NX65" s="157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55"/>
      <c r="NK66" s="156"/>
      <c r="NL66" s="156"/>
      <c r="NM66" s="156"/>
      <c r="NN66" s="156"/>
      <c r="NO66" s="156"/>
      <c r="NP66" s="156"/>
      <c r="NQ66" s="156"/>
      <c r="NR66" s="156"/>
      <c r="NS66" s="156"/>
      <c r="NT66" s="156"/>
      <c r="NU66" s="156"/>
      <c r="NV66" s="156"/>
      <c r="NW66" s="156"/>
      <c r="NX66" s="157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58"/>
      <c r="NK67" s="159"/>
      <c r="NL67" s="159"/>
      <c r="NM67" s="159"/>
      <c r="NN67" s="159"/>
      <c r="NO67" s="159"/>
      <c r="NP67" s="159"/>
      <c r="NQ67" s="159"/>
      <c r="NR67" s="159"/>
      <c r="NS67" s="159"/>
      <c r="NT67" s="159"/>
      <c r="NU67" s="159"/>
      <c r="NV67" s="159"/>
      <c r="NW67" s="159"/>
      <c r="NX67" s="160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182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0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3.7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2.6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37.5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41.9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45.6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49.2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53.4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75.5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80.400000000000006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64.900000000000006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58.8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66.3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24241078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24314956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24727456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24627622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24638556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176.9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177.9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197.8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171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160.5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50.2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52.3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55.1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52.2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68.2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69.5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67.5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68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27722473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27879712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28287536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28070344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28458752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uvDYQOufEHlbVEuEGpcIEbLtY/RlvFIOP2LeLDUrE4Gx5hdNoExotoXMvn2JntAq9UoUi3ZK6D8pCJEPl3Jnrw==" saltValue="tBa3Dzz4ocq44qg2H21/0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109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110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111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112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113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114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115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116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117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118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119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120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146</v>
      </c>
      <c r="AV5" s="49" t="s">
        <v>156</v>
      </c>
      <c r="AW5" s="49" t="s">
        <v>148</v>
      </c>
      <c r="AX5" s="49" t="s">
        <v>149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157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157</v>
      </c>
      <c r="BR5" s="49" t="s">
        <v>156</v>
      </c>
      <c r="BS5" s="49" t="s">
        <v>158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145</v>
      </c>
      <c r="CB5" s="49" t="s">
        <v>146</v>
      </c>
      <c r="CC5" s="49" t="s">
        <v>147</v>
      </c>
      <c r="CD5" s="49" t="s">
        <v>148</v>
      </c>
      <c r="CE5" s="49" t="s">
        <v>149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146</v>
      </c>
      <c r="CN5" s="49" t="s">
        <v>147</v>
      </c>
      <c r="CO5" s="49" t="s">
        <v>148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157</v>
      </c>
      <c r="CY5" s="49" t="s">
        <v>147</v>
      </c>
      <c r="CZ5" s="49" t="s">
        <v>148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146</v>
      </c>
      <c r="DJ5" s="49" t="s">
        <v>147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157</v>
      </c>
      <c r="DU5" s="49" t="s">
        <v>147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157</v>
      </c>
      <c r="EF5" s="49" t="s">
        <v>147</v>
      </c>
      <c r="EG5" s="49" t="s">
        <v>148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145</v>
      </c>
      <c r="EP5" s="49" t="s">
        <v>146</v>
      </c>
      <c r="EQ5" s="49" t="s">
        <v>147</v>
      </c>
      <c r="ER5" s="49" t="s">
        <v>158</v>
      </c>
      <c r="ES5" s="49" t="s">
        <v>159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160</v>
      </c>
      <c r="EZ5" s="49" t="s">
        <v>145</v>
      </c>
      <c r="FA5" s="49" t="s">
        <v>157</v>
      </c>
      <c r="FB5" s="49" t="s">
        <v>156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>
      <c r="A6" s="35" t="s">
        <v>161</v>
      </c>
      <c r="B6" s="50">
        <f>B8</f>
        <v>2022</v>
      </c>
      <c r="C6" s="50">
        <f t="shared" ref="C6:M6" si="2">C8</f>
        <v>357500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2" t="str">
        <f>IF(H8&lt;&gt;I8,H8,"")&amp;IF(I8&lt;&gt;J8,I8,"")&amp;"　"&amp;J8</f>
        <v>山口県地方独立行政法人山口県立病院機構　県立こころの医療センター</v>
      </c>
      <c r="I6" s="153"/>
      <c r="J6" s="154"/>
      <c r="K6" s="50" t="str">
        <f t="shared" si="2"/>
        <v>地方独立行政法人</v>
      </c>
      <c r="L6" s="50" t="str">
        <f t="shared" si="2"/>
        <v>病院事業</v>
      </c>
      <c r="M6" s="50" t="str">
        <f t="shared" si="2"/>
        <v>精神科病院</v>
      </c>
      <c r="N6" s="50" t="str">
        <f>N8</f>
        <v>精神病院</v>
      </c>
      <c r="O6" s="50" t="str">
        <f>O8</f>
        <v>非設置</v>
      </c>
      <c r="P6" s="50" t="str">
        <f>P8</f>
        <v>直営</v>
      </c>
      <c r="Q6" s="51">
        <f t="shared" ref="Q6:AH6" si="3">Q8</f>
        <v>1</v>
      </c>
      <c r="R6" s="50" t="str">
        <f t="shared" si="3"/>
        <v>-</v>
      </c>
      <c r="S6" s="50" t="str">
        <f t="shared" si="3"/>
        <v>-</v>
      </c>
      <c r="T6" s="50" t="str">
        <f t="shared" si="3"/>
        <v>臨</v>
      </c>
      <c r="U6" s="51" t="str">
        <f>U8</f>
        <v>-</v>
      </c>
      <c r="V6" s="51">
        <f>V8</f>
        <v>13216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 t="str">
        <f t="shared" si="3"/>
        <v>-</v>
      </c>
      <c r="AA6" s="51" t="str">
        <f t="shared" si="3"/>
        <v>-</v>
      </c>
      <c r="AB6" s="51" t="str">
        <f t="shared" si="3"/>
        <v>-</v>
      </c>
      <c r="AC6" s="51">
        <f t="shared" si="3"/>
        <v>180</v>
      </c>
      <c r="AD6" s="51" t="str">
        <f t="shared" si="3"/>
        <v>-</v>
      </c>
      <c r="AE6" s="51">
        <f t="shared" si="3"/>
        <v>180</v>
      </c>
      <c r="AF6" s="51" t="str">
        <f t="shared" si="3"/>
        <v>-</v>
      </c>
      <c r="AG6" s="51" t="str">
        <f t="shared" si="3"/>
        <v>-</v>
      </c>
      <c r="AH6" s="51" t="str">
        <f t="shared" si="3"/>
        <v>-</v>
      </c>
      <c r="AI6" s="52">
        <f>IF(AI8="-",NA(),AI8)</f>
        <v>103.1</v>
      </c>
      <c r="AJ6" s="52">
        <f t="shared" ref="AJ6:AR6" si="5">IF(AJ8="-",NA(),AJ8)</f>
        <v>100.6</v>
      </c>
      <c r="AK6" s="52">
        <f t="shared" si="5"/>
        <v>100.1</v>
      </c>
      <c r="AL6" s="52">
        <f t="shared" si="5"/>
        <v>96.7</v>
      </c>
      <c r="AM6" s="52">
        <f t="shared" si="5"/>
        <v>97.4</v>
      </c>
      <c r="AN6" s="52">
        <f t="shared" si="5"/>
        <v>100.9</v>
      </c>
      <c r="AO6" s="52">
        <f t="shared" si="5"/>
        <v>99.7</v>
      </c>
      <c r="AP6" s="52">
        <f t="shared" si="5"/>
        <v>102.3</v>
      </c>
      <c r="AQ6" s="52">
        <f t="shared" si="5"/>
        <v>103.5</v>
      </c>
      <c r="AR6" s="52">
        <f t="shared" si="5"/>
        <v>102.5</v>
      </c>
      <c r="AS6" s="52" t="str">
        <f>IF(AS8="-","【-】","【"&amp;SUBSTITUTE(TEXT(AS8,"#,##0.0"),"-","△")&amp;"】")</f>
        <v>【103.5】</v>
      </c>
      <c r="AT6" s="52">
        <f>IF(AT8="-",NA(),AT8)</f>
        <v>82.8</v>
      </c>
      <c r="AU6" s="52">
        <f t="shared" ref="AU6:BC6" si="6">IF(AU8="-",NA(),AU8)</f>
        <v>80.599999999999994</v>
      </c>
      <c r="AV6" s="52">
        <f t="shared" si="6"/>
        <v>76.3</v>
      </c>
      <c r="AW6" s="52">
        <f t="shared" si="6"/>
        <v>74.900000000000006</v>
      </c>
      <c r="AX6" s="52">
        <f t="shared" si="6"/>
        <v>76.2</v>
      </c>
      <c r="AY6" s="52">
        <f t="shared" si="6"/>
        <v>68.400000000000006</v>
      </c>
      <c r="AZ6" s="52">
        <f t="shared" si="6"/>
        <v>66.900000000000006</v>
      </c>
      <c r="BA6" s="52">
        <f t="shared" si="6"/>
        <v>64.8</v>
      </c>
      <c r="BB6" s="52">
        <f t="shared" si="6"/>
        <v>64.099999999999994</v>
      </c>
      <c r="BC6" s="52">
        <f t="shared" si="6"/>
        <v>64.099999999999994</v>
      </c>
      <c r="BD6" s="52" t="str">
        <f>IF(BD8="-","【-】","【"&amp;SUBSTITUTE(TEXT(BD8,"#,##0.0"),"-","△")&amp;"】")</f>
        <v>【86.4】</v>
      </c>
      <c r="BE6" s="52">
        <f>IF(BE8="-",NA(),BE8)</f>
        <v>81.599999999999994</v>
      </c>
      <c r="BF6" s="52">
        <f t="shared" ref="BF6:BN6" si="7">IF(BF8="-",NA(),BF8)</f>
        <v>79.3</v>
      </c>
      <c r="BG6" s="52">
        <f t="shared" si="7"/>
        <v>75</v>
      </c>
      <c r="BH6" s="52">
        <f t="shared" si="7"/>
        <v>73.7</v>
      </c>
      <c r="BI6" s="52">
        <f t="shared" si="7"/>
        <v>75</v>
      </c>
      <c r="BJ6" s="52">
        <f t="shared" si="7"/>
        <v>66.2</v>
      </c>
      <c r="BK6" s="52">
        <f t="shared" si="7"/>
        <v>64.5</v>
      </c>
      <c r="BL6" s="52">
        <f t="shared" si="7"/>
        <v>61.9</v>
      </c>
      <c r="BM6" s="52">
        <f t="shared" si="7"/>
        <v>61.7</v>
      </c>
      <c r="BN6" s="52">
        <f t="shared" si="7"/>
        <v>61.5</v>
      </c>
      <c r="BO6" s="52" t="str">
        <f>IF(BO8="-","【-】","【"&amp;SUBSTITUTE(TEXT(BO8,"#,##0.0"),"-","△")&amp;"】")</f>
        <v>【83.7】</v>
      </c>
      <c r="BP6" s="52">
        <f>IF(BP8="-",NA(),BP8)</f>
        <v>92.4</v>
      </c>
      <c r="BQ6" s="52">
        <f t="shared" ref="BQ6:BY6" si="8">IF(BQ8="-",NA(),BQ8)</f>
        <v>91.6</v>
      </c>
      <c r="BR6" s="52">
        <f t="shared" si="8"/>
        <v>89</v>
      </c>
      <c r="BS6" s="52">
        <f t="shared" si="8"/>
        <v>84.2</v>
      </c>
      <c r="BT6" s="52">
        <f t="shared" si="8"/>
        <v>91.2</v>
      </c>
      <c r="BU6" s="52">
        <f t="shared" si="8"/>
        <v>72.099999999999994</v>
      </c>
      <c r="BV6" s="52">
        <f t="shared" si="8"/>
        <v>69.8</v>
      </c>
      <c r="BW6" s="52">
        <f t="shared" si="8"/>
        <v>65.3</v>
      </c>
      <c r="BX6" s="52">
        <f t="shared" si="8"/>
        <v>63.1</v>
      </c>
      <c r="BY6" s="52">
        <f t="shared" si="8"/>
        <v>62.3</v>
      </c>
      <c r="BZ6" s="52" t="str">
        <f>IF(BZ8="-","【-】","【"&amp;SUBSTITUTE(TEXT(BZ8,"#,##0.0"),"-","△")&amp;"】")</f>
        <v>【66.8】</v>
      </c>
      <c r="CA6" s="53">
        <f>IF(CA8="-",NA(),CA8)</f>
        <v>22573</v>
      </c>
      <c r="CB6" s="53">
        <f t="shared" ref="CB6:CJ6" si="9">IF(CB8="-",NA(),CB8)</f>
        <v>22384</v>
      </c>
      <c r="CC6" s="53">
        <f t="shared" si="9"/>
        <v>22303</v>
      </c>
      <c r="CD6" s="53">
        <f t="shared" si="9"/>
        <v>23203</v>
      </c>
      <c r="CE6" s="53">
        <f t="shared" si="9"/>
        <v>22850</v>
      </c>
      <c r="CF6" s="53">
        <f t="shared" si="9"/>
        <v>21418</v>
      </c>
      <c r="CG6" s="53">
        <f t="shared" si="9"/>
        <v>21604</v>
      </c>
      <c r="CH6" s="53">
        <f t="shared" si="9"/>
        <v>22234</v>
      </c>
      <c r="CI6" s="53">
        <f t="shared" si="9"/>
        <v>22875</v>
      </c>
      <c r="CJ6" s="53">
        <f t="shared" si="9"/>
        <v>23419</v>
      </c>
      <c r="CK6" s="52" t="str">
        <f>IF(CK8="-","【-】","【"&amp;SUBSTITUTE(TEXT(CK8,"#,##0"),"-","△")&amp;"】")</f>
        <v>【61,837】</v>
      </c>
      <c r="CL6" s="53">
        <f>IF(CL8="-",NA(),CL8)</f>
        <v>6905</v>
      </c>
      <c r="CM6" s="53">
        <f t="shared" ref="CM6:CU6" si="10">IF(CM8="-",NA(),CM8)</f>
        <v>7232</v>
      </c>
      <c r="CN6" s="53">
        <f t="shared" si="10"/>
        <v>7114</v>
      </c>
      <c r="CO6" s="53">
        <f t="shared" si="10"/>
        <v>7089</v>
      </c>
      <c r="CP6" s="53">
        <f t="shared" si="10"/>
        <v>7220</v>
      </c>
      <c r="CQ6" s="53">
        <f t="shared" si="10"/>
        <v>8518</v>
      </c>
      <c r="CR6" s="53">
        <f t="shared" si="10"/>
        <v>7891</v>
      </c>
      <c r="CS6" s="53">
        <f t="shared" si="10"/>
        <v>8706</v>
      </c>
      <c r="CT6" s="53">
        <f t="shared" si="10"/>
        <v>8691</v>
      </c>
      <c r="CU6" s="53">
        <f t="shared" si="10"/>
        <v>8761</v>
      </c>
      <c r="CV6" s="52" t="str">
        <f>IF(CV8="-","【-】","【"&amp;SUBSTITUTE(TEXT(CV8,"#,##0"),"-","△")&amp;"】")</f>
        <v>【17,600】</v>
      </c>
      <c r="CW6" s="52">
        <f>IF(CW8="-",NA(),CW8)</f>
        <v>67.099999999999994</v>
      </c>
      <c r="CX6" s="52">
        <f t="shared" ref="CX6:DF6" si="11">IF(CX8="-",NA(),CX8)</f>
        <v>69.7</v>
      </c>
      <c r="CY6" s="52">
        <f t="shared" si="11"/>
        <v>70.099999999999994</v>
      </c>
      <c r="CZ6" s="52">
        <f t="shared" si="11"/>
        <v>71.7</v>
      </c>
      <c r="DA6" s="52">
        <f t="shared" si="11"/>
        <v>71.2</v>
      </c>
      <c r="DB6" s="52">
        <f t="shared" si="11"/>
        <v>87.6</v>
      </c>
      <c r="DC6" s="52">
        <f t="shared" si="11"/>
        <v>89.7</v>
      </c>
      <c r="DD6" s="52">
        <f t="shared" si="11"/>
        <v>92.2</v>
      </c>
      <c r="DE6" s="52">
        <f t="shared" si="11"/>
        <v>91.4</v>
      </c>
      <c r="DF6" s="52">
        <f t="shared" si="11"/>
        <v>84</v>
      </c>
      <c r="DG6" s="52" t="str">
        <f>IF(DG8="-","【-】","【"&amp;SUBSTITUTE(TEXT(DG8,"#,##0.0"),"-","△")&amp;"】")</f>
        <v>【55.6】</v>
      </c>
      <c r="DH6" s="52">
        <f>IF(DH8="-",NA(),DH8)</f>
        <v>4.2</v>
      </c>
      <c r="DI6" s="52">
        <f t="shared" ref="DI6:DQ6" si="12">IF(DI8="-",NA(),DI8)</f>
        <v>4.4000000000000004</v>
      </c>
      <c r="DJ6" s="52">
        <f t="shared" si="12"/>
        <v>4.2</v>
      </c>
      <c r="DK6" s="52">
        <f t="shared" si="12"/>
        <v>4.5</v>
      </c>
      <c r="DL6" s="52">
        <f t="shared" si="12"/>
        <v>4.5999999999999996</v>
      </c>
      <c r="DM6" s="52">
        <f t="shared" si="12"/>
        <v>7.9</v>
      </c>
      <c r="DN6" s="52">
        <f t="shared" si="12"/>
        <v>8.1</v>
      </c>
      <c r="DO6" s="52">
        <f t="shared" si="12"/>
        <v>7.9</v>
      </c>
      <c r="DP6" s="52">
        <f t="shared" si="12"/>
        <v>7.7</v>
      </c>
      <c r="DQ6" s="52">
        <f t="shared" si="12"/>
        <v>7.3</v>
      </c>
      <c r="DR6" s="52" t="str">
        <f>IF(DR8="-","【-】","【"&amp;SUBSTITUTE(TEXT(DR8,"#,##0.0"),"-","△")&amp;"】")</f>
        <v>【25.1】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3.7</v>
      </c>
      <c r="DW6" s="52">
        <f t="shared" si="13"/>
        <v>2.6</v>
      </c>
      <c r="DX6" s="52">
        <f t="shared" si="13"/>
        <v>176.9</v>
      </c>
      <c r="DY6" s="52">
        <f t="shared" si="13"/>
        <v>177.9</v>
      </c>
      <c r="DZ6" s="52">
        <f t="shared" si="13"/>
        <v>197.8</v>
      </c>
      <c r="EA6" s="52">
        <f t="shared" si="13"/>
        <v>171</v>
      </c>
      <c r="EB6" s="52">
        <f t="shared" si="13"/>
        <v>160.5</v>
      </c>
      <c r="EC6" s="52" t="str">
        <f>IF(EC8="-","【-】","【"&amp;SUBSTITUTE(TEXT(EC8,"#,##0.0"),"-","△")&amp;"】")</f>
        <v>【63.0】</v>
      </c>
      <c r="ED6" s="52">
        <f>IF(ED8="-",NA(),ED8)</f>
        <v>37.5</v>
      </c>
      <c r="EE6" s="52">
        <f t="shared" ref="EE6:EM6" si="14">IF(EE8="-",NA(),EE8)</f>
        <v>41.9</v>
      </c>
      <c r="EF6" s="52">
        <f t="shared" si="14"/>
        <v>45.6</v>
      </c>
      <c r="EG6" s="52">
        <f t="shared" si="14"/>
        <v>49.2</v>
      </c>
      <c r="EH6" s="52">
        <f t="shared" si="14"/>
        <v>53.4</v>
      </c>
      <c r="EI6" s="52">
        <f t="shared" si="14"/>
        <v>50.2</v>
      </c>
      <c r="EJ6" s="52">
        <f t="shared" si="14"/>
        <v>52.3</v>
      </c>
      <c r="EK6" s="52">
        <f t="shared" si="14"/>
        <v>54</v>
      </c>
      <c r="EL6" s="52">
        <f t="shared" si="14"/>
        <v>55.1</v>
      </c>
      <c r="EM6" s="52">
        <f t="shared" si="14"/>
        <v>52.2</v>
      </c>
      <c r="EN6" s="52" t="str">
        <f>IF(EN8="-","【-】","【"&amp;SUBSTITUTE(TEXT(EN8,"#,##0.0"),"-","△")&amp;"】")</f>
        <v>【56.4】</v>
      </c>
      <c r="EO6" s="52">
        <f>IF(EO8="-",NA(),EO8)</f>
        <v>75.5</v>
      </c>
      <c r="EP6" s="52">
        <f t="shared" ref="EP6:EX6" si="15">IF(EP8="-",NA(),EP8)</f>
        <v>80.400000000000006</v>
      </c>
      <c r="EQ6" s="52">
        <f t="shared" si="15"/>
        <v>64.900000000000006</v>
      </c>
      <c r="ER6" s="52">
        <f t="shared" si="15"/>
        <v>58.8</v>
      </c>
      <c r="ES6" s="52">
        <f t="shared" si="15"/>
        <v>66.3</v>
      </c>
      <c r="ET6" s="52">
        <f t="shared" si="15"/>
        <v>68.2</v>
      </c>
      <c r="EU6" s="52">
        <f t="shared" si="15"/>
        <v>69.5</v>
      </c>
      <c r="EV6" s="52">
        <f t="shared" si="15"/>
        <v>67.5</v>
      </c>
      <c r="EW6" s="52">
        <f t="shared" si="15"/>
        <v>68.7</v>
      </c>
      <c r="EX6" s="52">
        <f t="shared" si="15"/>
        <v>68</v>
      </c>
      <c r="EY6" s="52" t="str">
        <f>IF(EY8="-","【-】","【"&amp;SUBSTITUTE(TEXT(EY8,"#,##0.0"),"-","△")&amp;"】")</f>
        <v>【70.7】</v>
      </c>
      <c r="EZ6" s="53">
        <f>IF(EZ8="-",NA(),EZ8)</f>
        <v>24241078</v>
      </c>
      <c r="FA6" s="53">
        <f t="shared" ref="FA6:FI6" si="16">IF(FA8="-",NA(),FA8)</f>
        <v>24314956</v>
      </c>
      <c r="FB6" s="53">
        <f t="shared" si="16"/>
        <v>24727456</v>
      </c>
      <c r="FC6" s="53">
        <f t="shared" si="16"/>
        <v>24627622</v>
      </c>
      <c r="FD6" s="53">
        <f t="shared" si="16"/>
        <v>24638556</v>
      </c>
      <c r="FE6" s="53">
        <f t="shared" si="16"/>
        <v>27722473</v>
      </c>
      <c r="FF6" s="53">
        <f t="shared" si="16"/>
        <v>27879712</v>
      </c>
      <c r="FG6" s="53">
        <f t="shared" si="16"/>
        <v>28287536</v>
      </c>
      <c r="FH6" s="53">
        <f t="shared" si="16"/>
        <v>28070344</v>
      </c>
      <c r="FI6" s="53">
        <f t="shared" si="16"/>
        <v>28458752</v>
      </c>
      <c r="FJ6" s="53" t="str">
        <f>IF(FJ8="-","【-】","【"&amp;SUBSTITUTE(TEXT(FJ8,"#,##0"),"-","△")&amp;"】")</f>
        <v>【49,963,977】</v>
      </c>
    </row>
    <row r="7" spans="1:166" s="54" customFormat="1">
      <c r="A7" s="35" t="s">
        <v>162</v>
      </c>
      <c r="B7" s="50">
        <f t="shared" ref="B7:AH7" si="17">B8</f>
        <v>2022</v>
      </c>
      <c r="C7" s="50">
        <f t="shared" si="17"/>
        <v>357500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地方独立行政法人</v>
      </c>
      <c r="L7" s="50" t="str">
        <f t="shared" si="17"/>
        <v>病院事業</v>
      </c>
      <c r="M7" s="50" t="str">
        <f t="shared" si="17"/>
        <v>精神科病院</v>
      </c>
      <c r="N7" s="50" t="str">
        <f>N8</f>
        <v>精神病院</v>
      </c>
      <c r="O7" s="50" t="str">
        <f>O8</f>
        <v>非設置</v>
      </c>
      <c r="P7" s="50" t="str">
        <f>P8</f>
        <v>直営</v>
      </c>
      <c r="Q7" s="51">
        <f t="shared" si="17"/>
        <v>1</v>
      </c>
      <c r="R7" s="50" t="str">
        <f t="shared" si="17"/>
        <v>-</v>
      </c>
      <c r="S7" s="50" t="str">
        <f t="shared" si="17"/>
        <v>-</v>
      </c>
      <c r="T7" s="50" t="str">
        <f t="shared" si="17"/>
        <v>臨</v>
      </c>
      <c r="U7" s="51" t="str">
        <f>U8</f>
        <v>-</v>
      </c>
      <c r="V7" s="51">
        <f>V8</f>
        <v>13216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 t="str">
        <f t="shared" si="17"/>
        <v>-</v>
      </c>
      <c r="AA7" s="51" t="str">
        <f t="shared" si="17"/>
        <v>-</v>
      </c>
      <c r="AB7" s="51" t="str">
        <f t="shared" si="17"/>
        <v>-</v>
      </c>
      <c r="AC7" s="51">
        <f t="shared" si="17"/>
        <v>180</v>
      </c>
      <c r="AD7" s="51" t="str">
        <f t="shared" si="17"/>
        <v>-</v>
      </c>
      <c r="AE7" s="51">
        <f t="shared" si="17"/>
        <v>180</v>
      </c>
      <c r="AF7" s="51" t="str">
        <f t="shared" si="17"/>
        <v>-</v>
      </c>
      <c r="AG7" s="51" t="str">
        <f t="shared" si="17"/>
        <v>-</v>
      </c>
      <c r="AH7" s="51" t="str">
        <f t="shared" si="17"/>
        <v>-</v>
      </c>
      <c r="AI7" s="52">
        <f>AI8</f>
        <v>103.1</v>
      </c>
      <c r="AJ7" s="52">
        <f t="shared" ref="AJ7:AR7" si="18">AJ8</f>
        <v>100.6</v>
      </c>
      <c r="AK7" s="52">
        <f t="shared" si="18"/>
        <v>100.1</v>
      </c>
      <c r="AL7" s="52">
        <f t="shared" si="18"/>
        <v>96.7</v>
      </c>
      <c r="AM7" s="52">
        <f t="shared" si="18"/>
        <v>97.4</v>
      </c>
      <c r="AN7" s="52">
        <f t="shared" si="18"/>
        <v>100.9</v>
      </c>
      <c r="AO7" s="52">
        <f t="shared" si="18"/>
        <v>99.7</v>
      </c>
      <c r="AP7" s="52">
        <f t="shared" si="18"/>
        <v>102.3</v>
      </c>
      <c r="AQ7" s="52">
        <f t="shared" si="18"/>
        <v>103.5</v>
      </c>
      <c r="AR7" s="52">
        <f t="shared" si="18"/>
        <v>102.5</v>
      </c>
      <c r="AS7" s="52"/>
      <c r="AT7" s="52">
        <f>AT8</f>
        <v>82.8</v>
      </c>
      <c r="AU7" s="52">
        <f t="shared" ref="AU7:BC7" si="19">AU8</f>
        <v>80.599999999999994</v>
      </c>
      <c r="AV7" s="52">
        <f t="shared" si="19"/>
        <v>76.3</v>
      </c>
      <c r="AW7" s="52">
        <f t="shared" si="19"/>
        <v>74.900000000000006</v>
      </c>
      <c r="AX7" s="52">
        <f t="shared" si="19"/>
        <v>76.2</v>
      </c>
      <c r="AY7" s="52">
        <f t="shared" si="19"/>
        <v>68.400000000000006</v>
      </c>
      <c r="AZ7" s="52">
        <f t="shared" si="19"/>
        <v>66.900000000000006</v>
      </c>
      <c r="BA7" s="52">
        <f t="shared" si="19"/>
        <v>64.8</v>
      </c>
      <c r="BB7" s="52">
        <f t="shared" si="19"/>
        <v>64.099999999999994</v>
      </c>
      <c r="BC7" s="52">
        <f t="shared" si="19"/>
        <v>64.099999999999994</v>
      </c>
      <c r="BD7" s="52"/>
      <c r="BE7" s="52">
        <f>BE8</f>
        <v>81.599999999999994</v>
      </c>
      <c r="BF7" s="52">
        <f t="shared" ref="BF7:BN7" si="20">BF8</f>
        <v>79.3</v>
      </c>
      <c r="BG7" s="52">
        <f t="shared" si="20"/>
        <v>75</v>
      </c>
      <c r="BH7" s="52">
        <f t="shared" si="20"/>
        <v>73.7</v>
      </c>
      <c r="BI7" s="52">
        <f t="shared" si="20"/>
        <v>75</v>
      </c>
      <c r="BJ7" s="52">
        <f t="shared" si="20"/>
        <v>66.2</v>
      </c>
      <c r="BK7" s="52">
        <f t="shared" si="20"/>
        <v>64.5</v>
      </c>
      <c r="BL7" s="52">
        <f t="shared" si="20"/>
        <v>61.9</v>
      </c>
      <c r="BM7" s="52">
        <f t="shared" si="20"/>
        <v>61.7</v>
      </c>
      <c r="BN7" s="52">
        <f t="shared" si="20"/>
        <v>61.5</v>
      </c>
      <c r="BO7" s="52"/>
      <c r="BP7" s="52">
        <f>BP8</f>
        <v>92.4</v>
      </c>
      <c r="BQ7" s="52">
        <f t="shared" ref="BQ7:BY7" si="21">BQ8</f>
        <v>91.6</v>
      </c>
      <c r="BR7" s="52">
        <f t="shared" si="21"/>
        <v>89</v>
      </c>
      <c r="BS7" s="52">
        <f t="shared" si="21"/>
        <v>84.2</v>
      </c>
      <c r="BT7" s="52">
        <f t="shared" si="21"/>
        <v>91.2</v>
      </c>
      <c r="BU7" s="52">
        <f t="shared" si="21"/>
        <v>72.099999999999994</v>
      </c>
      <c r="BV7" s="52">
        <f t="shared" si="21"/>
        <v>69.8</v>
      </c>
      <c r="BW7" s="52">
        <f t="shared" si="21"/>
        <v>65.3</v>
      </c>
      <c r="BX7" s="52">
        <f t="shared" si="21"/>
        <v>63.1</v>
      </c>
      <c r="BY7" s="52">
        <f t="shared" si="21"/>
        <v>62.3</v>
      </c>
      <c r="BZ7" s="52"/>
      <c r="CA7" s="53">
        <f>CA8</f>
        <v>22573</v>
      </c>
      <c r="CB7" s="53">
        <f t="shared" ref="CB7:CJ7" si="22">CB8</f>
        <v>22384</v>
      </c>
      <c r="CC7" s="53">
        <f t="shared" si="22"/>
        <v>22303</v>
      </c>
      <c r="CD7" s="53">
        <f t="shared" si="22"/>
        <v>23203</v>
      </c>
      <c r="CE7" s="53">
        <f t="shared" si="22"/>
        <v>22850</v>
      </c>
      <c r="CF7" s="53">
        <f t="shared" si="22"/>
        <v>21418</v>
      </c>
      <c r="CG7" s="53">
        <f t="shared" si="22"/>
        <v>21604</v>
      </c>
      <c r="CH7" s="53">
        <f t="shared" si="22"/>
        <v>22234</v>
      </c>
      <c r="CI7" s="53">
        <f t="shared" si="22"/>
        <v>22875</v>
      </c>
      <c r="CJ7" s="53">
        <f t="shared" si="22"/>
        <v>23419</v>
      </c>
      <c r="CK7" s="52"/>
      <c r="CL7" s="53">
        <f>CL8</f>
        <v>6905</v>
      </c>
      <c r="CM7" s="53">
        <f t="shared" ref="CM7:CU7" si="23">CM8</f>
        <v>7232</v>
      </c>
      <c r="CN7" s="53">
        <f t="shared" si="23"/>
        <v>7114</v>
      </c>
      <c r="CO7" s="53">
        <f t="shared" si="23"/>
        <v>7089</v>
      </c>
      <c r="CP7" s="53">
        <f t="shared" si="23"/>
        <v>7220</v>
      </c>
      <c r="CQ7" s="53">
        <f t="shared" si="23"/>
        <v>8518</v>
      </c>
      <c r="CR7" s="53">
        <f t="shared" si="23"/>
        <v>7891</v>
      </c>
      <c r="CS7" s="53">
        <f t="shared" si="23"/>
        <v>8706</v>
      </c>
      <c r="CT7" s="53">
        <f t="shared" si="23"/>
        <v>8691</v>
      </c>
      <c r="CU7" s="53">
        <f t="shared" si="23"/>
        <v>8761</v>
      </c>
      <c r="CV7" s="52"/>
      <c r="CW7" s="52">
        <f>CW8</f>
        <v>67.099999999999994</v>
      </c>
      <c r="CX7" s="52">
        <f t="shared" ref="CX7:DF7" si="24">CX8</f>
        <v>69.7</v>
      </c>
      <c r="CY7" s="52">
        <f t="shared" si="24"/>
        <v>70.099999999999994</v>
      </c>
      <c r="CZ7" s="52">
        <f t="shared" si="24"/>
        <v>71.7</v>
      </c>
      <c r="DA7" s="52">
        <f t="shared" si="24"/>
        <v>71.2</v>
      </c>
      <c r="DB7" s="52">
        <f t="shared" si="24"/>
        <v>87.6</v>
      </c>
      <c r="DC7" s="52">
        <f t="shared" si="24"/>
        <v>89.7</v>
      </c>
      <c r="DD7" s="52">
        <f t="shared" si="24"/>
        <v>92.2</v>
      </c>
      <c r="DE7" s="52">
        <f t="shared" si="24"/>
        <v>91.4</v>
      </c>
      <c r="DF7" s="52">
        <f t="shared" si="24"/>
        <v>84</v>
      </c>
      <c r="DG7" s="52"/>
      <c r="DH7" s="52">
        <f>DH8</f>
        <v>4.2</v>
      </c>
      <c r="DI7" s="52">
        <f t="shared" ref="DI7:DQ7" si="25">DI8</f>
        <v>4.4000000000000004</v>
      </c>
      <c r="DJ7" s="52">
        <f t="shared" si="25"/>
        <v>4.2</v>
      </c>
      <c r="DK7" s="52">
        <f t="shared" si="25"/>
        <v>4.5</v>
      </c>
      <c r="DL7" s="52">
        <f t="shared" si="25"/>
        <v>4.5999999999999996</v>
      </c>
      <c r="DM7" s="52">
        <f t="shared" si="25"/>
        <v>7.9</v>
      </c>
      <c r="DN7" s="52">
        <f t="shared" si="25"/>
        <v>8.1</v>
      </c>
      <c r="DO7" s="52">
        <f t="shared" si="25"/>
        <v>7.9</v>
      </c>
      <c r="DP7" s="52">
        <f t="shared" si="25"/>
        <v>7.7</v>
      </c>
      <c r="DQ7" s="52">
        <f t="shared" si="25"/>
        <v>7.3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3.7</v>
      </c>
      <c r="DW7" s="52">
        <f t="shared" si="26"/>
        <v>2.6</v>
      </c>
      <c r="DX7" s="52">
        <f t="shared" si="26"/>
        <v>176.9</v>
      </c>
      <c r="DY7" s="52">
        <f t="shared" si="26"/>
        <v>177.9</v>
      </c>
      <c r="DZ7" s="52">
        <f t="shared" si="26"/>
        <v>197.8</v>
      </c>
      <c r="EA7" s="52">
        <f t="shared" si="26"/>
        <v>171</v>
      </c>
      <c r="EB7" s="52">
        <f t="shared" si="26"/>
        <v>160.5</v>
      </c>
      <c r="EC7" s="52"/>
      <c r="ED7" s="52">
        <f>ED8</f>
        <v>37.5</v>
      </c>
      <c r="EE7" s="52">
        <f t="shared" ref="EE7:EM7" si="27">EE8</f>
        <v>41.9</v>
      </c>
      <c r="EF7" s="52">
        <f t="shared" si="27"/>
        <v>45.6</v>
      </c>
      <c r="EG7" s="52">
        <f t="shared" si="27"/>
        <v>49.2</v>
      </c>
      <c r="EH7" s="52">
        <f t="shared" si="27"/>
        <v>53.4</v>
      </c>
      <c r="EI7" s="52">
        <f t="shared" si="27"/>
        <v>50.2</v>
      </c>
      <c r="EJ7" s="52">
        <f t="shared" si="27"/>
        <v>52.3</v>
      </c>
      <c r="EK7" s="52">
        <f t="shared" si="27"/>
        <v>54</v>
      </c>
      <c r="EL7" s="52">
        <f t="shared" si="27"/>
        <v>55.1</v>
      </c>
      <c r="EM7" s="52">
        <f t="shared" si="27"/>
        <v>52.2</v>
      </c>
      <c r="EN7" s="52"/>
      <c r="EO7" s="52">
        <f>EO8</f>
        <v>75.5</v>
      </c>
      <c r="EP7" s="52">
        <f t="shared" ref="EP7:EX7" si="28">EP8</f>
        <v>80.400000000000006</v>
      </c>
      <c r="EQ7" s="52">
        <f t="shared" si="28"/>
        <v>64.900000000000006</v>
      </c>
      <c r="ER7" s="52">
        <f t="shared" si="28"/>
        <v>58.8</v>
      </c>
      <c r="ES7" s="52">
        <f t="shared" si="28"/>
        <v>66.3</v>
      </c>
      <c r="ET7" s="52">
        <f t="shared" si="28"/>
        <v>68.2</v>
      </c>
      <c r="EU7" s="52">
        <f t="shared" si="28"/>
        <v>69.5</v>
      </c>
      <c r="EV7" s="52">
        <f t="shared" si="28"/>
        <v>67.5</v>
      </c>
      <c r="EW7" s="52">
        <f t="shared" si="28"/>
        <v>68.7</v>
      </c>
      <c r="EX7" s="52">
        <f t="shared" si="28"/>
        <v>68</v>
      </c>
      <c r="EY7" s="52"/>
      <c r="EZ7" s="53">
        <f>EZ8</f>
        <v>24241078</v>
      </c>
      <c r="FA7" s="53">
        <f t="shared" ref="FA7:FI7" si="29">FA8</f>
        <v>24314956</v>
      </c>
      <c r="FB7" s="53">
        <f t="shared" si="29"/>
        <v>24727456</v>
      </c>
      <c r="FC7" s="53">
        <f t="shared" si="29"/>
        <v>24627622</v>
      </c>
      <c r="FD7" s="53">
        <f t="shared" si="29"/>
        <v>24638556</v>
      </c>
      <c r="FE7" s="53">
        <f t="shared" si="29"/>
        <v>27722473</v>
      </c>
      <c r="FF7" s="53">
        <f t="shared" si="29"/>
        <v>27879712</v>
      </c>
      <c r="FG7" s="53">
        <f t="shared" si="29"/>
        <v>28287536</v>
      </c>
      <c r="FH7" s="53">
        <f t="shared" si="29"/>
        <v>28070344</v>
      </c>
      <c r="FI7" s="53">
        <f t="shared" si="29"/>
        <v>28458752</v>
      </c>
      <c r="FJ7" s="53"/>
    </row>
    <row r="8" spans="1:166" s="54" customFormat="1">
      <c r="A8" s="35"/>
      <c r="B8" s="55">
        <v>2022</v>
      </c>
      <c r="C8" s="55">
        <v>357500</v>
      </c>
      <c r="D8" s="55">
        <v>46</v>
      </c>
      <c r="E8" s="55">
        <v>6</v>
      </c>
      <c r="F8" s="55">
        <v>0</v>
      </c>
      <c r="G8" s="55">
        <v>2</v>
      </c>
      <c r="H8" s="55" t="s">
        <v>163</v>
      </c>
      <c r="I8" s="55" t="s">
        <v>164</v>
      </c>
      <c r="J8" s="55" t="s">
        <v>165</v>
      </c>
      <c r="K8" s="55" t="s">
        <v>166</v>
      </c>
      <c r="L8" s="55" t="s">
        <v>167</v>
      </c>
      <c r="M8" s="55" t="s">
        <v>168</v>
      </c>
      <c r="N8" s="55" t="s">
        <v>169</v>
      </c>
      <c r="O8" s="55" t="s">
        <v>170</v>
      </c>
      <c r="P8" s="55" t="s">
        <v>171</v>
      </c>
      <c r="Q8" s="56">
        <v>1</v>
      </c>
      <c r="R8" s="55" t="s">
        <v>40</v>
      </c>
      <c r="S8" s="55" t="s">
        <v>40</v>
      </c>
      <c r="T8" s="55" t="s">
        <v>172</v>
      </c>
      <c r="U8" s="56" t="s">
        <v>40</v>
      </c>
      <c r="V8" s="56">
        <v>13216</v>
      </c>
      <c r="W8" s="55" t="s">
        <v>173</v>
      </c>
      <c r="X8" s="55" t="s">
        <v>173</v>
      </c>
      <c r="Y8" s="57" t="s">
        <v>174</v>
      </c>
      <c r="Z8" s="56" t="s">
        <v>40</v>
      </c>
      <c r="AA8" s="56" t="s">
        <v>40</v>
      </c>
      <c r="AB8" s="56" t="s">
        <v>40</v>
      </c>
      <c r="AC8" s="56">
        <v>180</v>
      </c>
      <c r="AD8" s="56" t="s">
        <v>40</v>
      </c>
      <c r="AE8" s="56">
        <v>180</v>
      </c>
      <c r="AF8" s="56" t="s">
        <v>40</v>
      </c>
      <c r="AG8" s="56" t="s">
        <v>40</v>
      </c>
      <c r="AH8" s="56" t="s">
        <v>40</v>
      </c>
      <c r="AI8" s="58">
        <v>103.1</v>
      </c>
      <c r="AJ8" s="58">
        <v>100.6</v>
      </c>
      <c r="AK8" s="58">
        <v>100.1</v>
      </c>
      <c r="AL8" s="58">
        <v>96.7</v>
      </c>
      <c r="AM8" s="58">
        <v>97.4</v>
      </c>
      <c r="AN8" s="58">
        <v>100.9</v>
      </c>
      <c r="AO8" s="58">
        <v>99.7</v>
      </c>
      <c r="AP8" s="58">
        <v>102.3</v>
      </c>
      <c r="AQ8" s="58">
        <v>103.5</v>
      </c>
      <c r="AR8" s="58">
        <v>102.5</v>
      </c>
      <c r="AS8" s="58">
        <v>103.5</v>
      </c>
      <c r="AT8" s="58">
        <v>82.8</v>
      </c>
      <c r="AU8" s="58">
        <v>80.599999999999994</v>
      </c>
      <c r="AV8" s="58">
        <v>76.3</v>
      </c>
      <c r="AW8" s="58">
        <v>74.900000000000006</v>
      </c>
      <c r="AX8" s="58">
        <v>76.2</v>
      </c>
      <c r="AY8" s="58">
        <v>68.400000000000006</v>
      </c>
      <c r="AZ8" s="58">
        <v>66.900000000000006</v>
      </c>
      <c r="BA8" s="58">
        <v>64.8</v>
      </c>
      <c r="BB8" s="58">
        <v>64.099999999999994</v>
      </c>
      <c r="BC8" s="58">
        <v>64.099999999999994</v>
      </c>
      <c r="BD8" s="58">
        <v>86.4</v>
      </c>
      <c r="BE8" s="59">
        <v>81.599999999999994</v>
      </c>
      <c r="BF8" s="59">
        <v>79.3</v>
      </c>
      <c r="BG8" s="59">
        <v>75</v>
      </c>
      <c r="BH8" s="59">
        <v>73.7</v>
      </c>
      <c r="BI8" s="59">
        <v>75</v>
      </c>
      <c r="BJ8" s="59">
        <v>66.2</v>
      </c>
      <c r="BK8" s="59">
        <v>64.5</v>
      </c>
      <c r="BL8" s="59">
        <v>61.9</v>
      </c>
      <c r="BM8" s="59">
        <v>61.7</v>
      </c>
      <c r="BN8" s="59">
        <v>61.5</v>
      </c>
      <c r="BO8" s="59">
        <v>83.7</v>
      </c>
      <c r="BP8" s="58">
        <v>92.4</v>
      </c>
      <c r="BQ8" s="58">
        <v>91.6</v>
      </c>
      <c r="BR8" s="58">
        <v>89</v>
      </c>
      <c r="BS8" s="58">
        <v>84.2</v>
      </c>
      <c r="BT8" s="58">
        <v>91.2</v>
      </c>
      <c r="BU8" s="58">
        <v>72.099999999999994</v>
      </c>
      <c r="BV8" s="58">
        <v>69.8</v>
      </c>
      <c r="BW8" s="58">
        <v>65.3</v>
      </c>
      <c r="BX8" s="58">
        <v>63.1</v>
      </c>
      <c r="BY8" s="58">
        <v>62.3</v>
      </c>
      <c r="BZ8" s="58">
        <v>66.8</v>
      </c>
      <c r="CA8" s="59">
        <v>22573</v>
      </c>
      <c r="CB8" s="59">
        <v>22384</v>
      </c>
      <c r="CC8" s="59">
        <v>22303</v>
      </c>
      <c r="CD8" s="59">
        <v>23203</v>
      </c>
      <c r="CE8" s="59">
        <v>22850</v>
      </c>
      <c r="CF8" s="59">
        <v>21418</v>
      </c>
      <c r="CG8" s="59">
        <v>21604</v>
      </c>
      <c r="CH8" s="59">
        <v>22234</v>
      </c>
      <c r="CI8" s="59">
        <v>22875</v>
      </c>
      <c r="CJ8" s="59">
        <v>23419</v>
      </c>
      <c r="CK8" s="58">
        <v>61837</v>
      </c>
      <c r="CL8" s="59">
        <v>6905</v>
      </c>
      <c r="CM8" s="59">
        <v>7232</v>
      </c>
      <c r="CN8" s="59">
        <v>7114</v>
      </c>
      <c r="CO8" s="59">
        <v>7089</v>
      </c>
      <c r="CP8" s="59">
        <v>7220</v>
      </c>
      <c r="CQ8" s="59">
        <v>8518</v>
      </c>
      <c r="CR8" s="59">
        <v>7891</v>
      </c>
      <c r="CS8" s="59">
        <v>8706</v>
      </c>
      <c r="CT8" s="59">
        <v>8691</v>
      </c>
      <c r="CU8" s="59">
        <v>8761</v>
      </c>
      <c r="CV8" s="58">
        <v>17600</v>
      </c>
      <c r="CW8" s="59">
        <v>67.099999999999994</v>
      </c>
      <c r="CX8" s="59">
        <v>69.7</v>
      </c>
      <c r="CY8" s="59">
        <v>70.099999999999994</v>
      </c>
      <c r="CZ8" s="59">
        <v>71.7</v>
      </c>
      <c r="DA8" s="59">
        <v>71.2</v>
      </c>
      <c r="DB8" s="59">
        <v>87.6</v>
      </c>
      <c r="DC8" s="59">
        <v>89.7</v>
      </c>
      <c r="DD8" s="59">
        <v>92.2</v>
      </c>
      <c r="DE8" s="59">
        <v>91.4</v>
      </c>
      <c r="DF8" s="59">
        <v>84</v>
      </c>
      <c r="DG8" s="59">
        <v>55.6</v>
      </c>
      <c r="DH8" s="59">
        <v>4.2</v>
      </c>
      <c r="DI8" s="59">
        <v>4.4000000000000004</v>
      </c>
      <c r="DJ8" s="59">
        <v>4.2</v>
      </c>
      <c r="DK8" s="59">
        <v>4.5</v>
      </c>
      <c r="DL8" s="59">
        <v>4.5999999999999996</v>
      </c>
      <c r="DM8" s="59">
        <v>7.9</v>
      </c>
      <c r="DN8" s="59">
        <v>8.1</v>
      </c>
      <c r="DO8" s="59">
        <v>7.9</v>
      </c>
      <c r="DP8" s="59">
        <v>7.7</v>
      </c>
      <c r="DQ8" s="59">
        <v>7.3</v>
      </c>
      <c r="DR8" s="59">
        <v>25.1</v>
      </c>
      <c r="DS8" s="59">
        <v>0</v>
      </c>
      <c r="DT8" s="59">
        <v>0</v>
      </c>
      <c r="DU8" s="59">
        <v>0</v>
      </c>
      <c r="DV8" s="59">
        <v>3.7</v>
      </c>
      <c r="DW8" s="59">
        <v>2.6</v>
      </c>
      <c r="DX8" s="59">
        <v>176.9</v>
      </c>
      <c r="DY8" s="59">
        <v>177.9</v>
      </c>
      <c r="DZ8" s="59">
        <v>197.8</v>
      </c>
      <c r="EA8" s="59">
        <v>171</v>
      </c>
      <c r="EB8" s="59">
        <v>160.5</v>
      </c>
      <c r="EC8" s="59">
        <v>63</v>
      </c>
      <c r="ED8" s="58">
        <v>37.5</v>
      </c>
      <c r="EE8" s="58">
        <v>41.9</v>
      </c>
      <c r="EF8" s="58">
        <v>45.6</v>
      </c>
      <c r="EG8" s="58">
        <v>49.2</v>
      </c>
      <c r="EH8" s="58">
        <v>53.4</v>
      </c>
      <c r="EI8" s="58">
        <v>50.2</v>
      </c>
      <c r="EJ8" s="58">
        <v>52.3</v>
      </c>
      <c r="EK8" s="58">
        <v>54</v>
      </c>
      <c r="EL8" s="58">
        <v>55.1</v>
      </c>
      <c r="EM8" s="58">
        <v>52.2</v>
      </c>
      <c r="EN8" s="58">
        <v>56.4</v>
      </c>
      <c r="EO8" s="58">
        <v>75.5</v>
      </c>
      <c r="EP8" s="58">
        <v>80.400000000000006</v>
      </c>
      <c r="EQ8" s="58">
        <v>64.900000000000006</v>
      </c>
      <c r="ER8" s="58">
        <v>58.8</v>
      </c>
      <c r="ES8" s="58">
        <v>66.3</v>
      </c>
      <c r="ET8" s="58">
        <v>68.2</v>
      </c>
      <c r="EU8" s="58">
        <v>69.5</v>
      </c>
      <c r="EV8" s="58">
        <v>67.5</v>
      </c>
      <c r="EW8" s="58">
        <v>68.7</v>
      </c>
      <c r="EX8" s="58">
        <v>68</v>
      </c>
      <c r="EY8" s="58">
        <v>70.7</v>
      </c>
      <c r="EZ8" s="59">
        <v>24241078</v>
      </c>
      <c r="FA8" s="59">
        <v>24314956</v>
      </c>
      <c r="FB8" s="59">
        <v>24727456</v>
      </c>
      <c r="FC8" s="59">
        <v>24627622</v>
      </c>
      <c r="FD8" s="59">
        <v>24638556</v>
      </c>
      <c r="FE8" s="59">
        <v>27722473</v>
      </c>
      <c r="FF8" s="59">
        <v>27879712</v>
      </c>
      <c r="FG8" s="59">
        <v>28287536</v>
      </c>
      <c r="FH8" s="59">
        <v>28070344</v>
      </c>
      <c r="FI8" s="59">
        <v>28458752</v>
      </c>
      <c r="FJ8" s="59">
        <v>49963977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175</v>
      </c>
      <c r="C10" s="62" t="s">
        <v>176</v>
      </c>
      <c r="D10" s="62" t="s">
        <v>177</v>
      </c>
      <c r="E10" s="62" t="s">
        <v>178</v>
      </c>
      <c r="F10" s="62" t="s">
        <v>179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2024-01-26T06:43:49Z</cp:lastPrinted>
  <dcterms:created xsi:type="dcterms:W3CDTF">2023-12-20T05:11:02Z</dcterms:created>
  <dcterms:modified xsi:type="dcterms:W3CDTF">2024-01-26T06:43:57Z</dcterms:modified>
  <cp:category/>
</cp:coreProperties>
</file>