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a36fileshare.tksm-lan.local\130321000医療政策課\長期保存\01：地域医療・医師確保\7010 鳴門病院\1_通年事務\50_照会\R5\R6.1.29〆_公営企業に係る経営比較分析表（令和４年度決算）の分析等について\2_回答（鳴門病院より）\"/>
    </mc:Choice>
  </mc:AlternateContent>
  <xr:revisionPtr revIDLastSave="0" documentId="13_ncr:1_{6967D4CB-9CA3-417C-A46A-5B06F32A7B7F}" xr6:coauthVersionLast="47" xr6:coauthVersionMax="47" xr10:uidLastSave="{00000000-0000-0000-0000-000000000000}"/>
  <workbookProtection workbookAlgorithmName="SHA-512" workbookHashValue="ZdSLvQu4MwOz1we67ZgF9hwSO2WRLZMEpEyBOzfzy79/1D0EeQolAS+HTCA+aOHwGsWmSGLVcsIaD3TtUac3+A==" workbookSaltValue="dqcfuSfJ09bDvTFfUprfS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GT80" i="4" s="1"/>
  <c r="ES7" i="5"/>
  <c r="JB79" i="4" s="1"/>
  <c r="ER7" i="5"/>
  <c r="EQ7" i="5"/>
  <c r="EP7" i="5"/>
  <c r="EO7" i="5"/>
  <c r="EM7" i="5"/>
  <c r="EL7" i="5"/>
  <c r="EK7" i="5"/>
  <c r="EJ7" i="5"/>
  <c r="EI7" i="5"/>
  <c r="EH7" i="5"/>
  <c r="EG7" i="5"/>
  <c r="EF7" i="5"/>
  <c r="EE7" i="5"/>
  <c r="ED7" i="5"/>
  <c r="EB7" i="5"/>
  <c r="BX80" i="4" s="1"/>
  <c r="EA7" i="5"/>
  <c r="BI80" i="4" s="1"/>
  <c r="DZ7" i="5"/>
  <c r="DY7" i="5"/>
  <c r="DX7" i="5"/>
  <c r="DW7" i="5"/>
  <c r="DV7" i="5"/>
  <c r="DU7" i="5"/>
  <c r="DT7" i="5"/>
  <c r="AE79" i="4" s="1"/>
  <c r="DS7" i="5"/>
  <c r="P79" i="4" s="1"/>
  <c r="DQ7" i="5"/>
  <c r="DP7" i="5"/>
  <c r="DO7" i="5"/>
  <c r="DN7" i="5"/>
  <c r="DM7" i="5"/>
  <c r="DL7" i="5"/>
  <c r="DK7" i="5"/>
  <c r="DJ7" i="5"/>
  <c r="LJ55" i="4" s="1"/>
  <c r="DI7" i="5"/>
  <c r="DH7" i="5"/>
  <c r="DF7" i="5"/>
  <c r="DE7" i="5"/>
  <c r="DD7" i="5"/>
  <c r="DC7" i="5"/>
  <c r="DB7" i="5"/>
  <c r="GR56" i="4" s="1"/>
  <c r="DA7" i="5"/>
  <c r="IZ55" i="4" s="1"/>
  <c r="CZ7" i="5"/>
  <c r="CY7" i="5"/>
  <c r="CX7" i="5"/>
  <c r="CW7" i="5"/>
  <c r="CU7" i="5"/>
  <c r="CT7" i="5"/>
  <c r="CS7" i="5"/>
  <c r="CR7" i="5"/>
  <c r="CQ7" i="5"/>
  <c r="CP7" i="5"/>
  <c r="CO7" i="5"/>
  <c r="CN7" i="5"/>
  <c r="CM7" i="5"/>
  <c r="CL7" i="5"/>
  <c r="CJ7" i="5"/>
  <c r="BX56" i="4" s="1"/>
  <c r="CI7" i="5"/>
  <c r="BI56" i="4" s="1"/>
  <c r="CH7" i="5"/>
  <c r="CG7" i="5"/>
  <c r="CF7" i="5"/>
  <c r="CE7" i="5"/>
  <c r="CD7" i="5"/>
  <c r="CC7" i="5"/>
  <c r="CB7" i="5"/>
  <c r="AE55" i="4" s="1"/>
  <c r="CA7" i="5"/>
  <c r="P55" i="4" s="1"/>
  <c r="BY7" i="5"/>
  <c r="BX7" i="5"/>
  <c r="BW7" i="5"/>
  <c r="BV7" i="5"/>
  <c r="BU7" i="5"/>
  <c r="BT7" i="5"/>
  <c r="BS7" i="5"/>
  <c r="BR7" i="5"/>
  <c r="LJ33" i="4" s="1"/>
  <c r="BQ7" i="5"/>
  <c r="BP7" i="5"/>
  <c r="BN7" i="5"/>
  <c r="BM7" i="5"/>
  <c r="BL7" i="5"/>
  <c r="BK7" i="5"/>
  <c r="BJ7" i="5"/>
  <c r="GR34" i="4" s="1"/>
  <c r="BI7" i="5"/>
  <c r="IZ33" i="4" s="1"/>
  <c r="BH7" i="5"/>
  <c r="BG7" i="5"/>
  <c r="BF7" i="5"/>
  <c r="BE7" i="5"/>
  <c r="BC7" i="5"/>
  <c r="BB7" i="5"/>
  <c r="BA7" i="5"/>
  <c r="AZ7" i="5"/>
  <c r="AY7" i="5"/>
  <c r="AX7" i="5"/>
  <c r="AW7" i="5"/>
  <c r="AV7" i="5"/>
  <c r="AU7" i="5"/>
  <c r="AT7" i="5"/>
  <c r="AR7" i="5"/>
  <c r="BX34" i="4" s="1"/>
  <c r="AQ7" i="5"/>
  <c r="BI34" i="4" s="1"/>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AA6" i="5"/>
  <c r="Z6" i="5"/>
  <c r="Y6" i="5"/>
  <c r="X6" i="5"/>
  <c r="W6" i="5"/>
  <c r="V6" i="5"/>
  <c r="AU12" i="4" s="1"/>
  <c r="U6" i="5"/>
  <c r="B12" i="4" s="1"/>
  <c r="T6" i="5"/>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D90" i="4"/>
  <c r="MO80" i="4"/>
  <c r="LZ80" i="4"/>
  <c r="LK80" i="4"/>
  <c r="KV80" i="4"/>
  <c r="KG80" i="4"/>
  <c r="JB80" i="4"/>
  <c r="IM80" i="4"/>
  <c r="HX80" i="4"/>
  <c r="HI80" i="4"/>
  <c r="FO80" i="4"/>
  <c r="EZ80" i="4"/>
  <c r="EK80" i="4"/>
  <c r="DV80" i="4"/>
  <c r="DG80" i="4"/>
  <c r="AT80" i="4"/>
  <c r="AE80" i="4"/>
  <c r="P80" i="4"/>
  <c r="MO79" i="4"/>
  <c r="LZ79" i="4"/>
  <c r="KV79" i="4"/>
  <c r="KG79" i="4"/>
  <c r="IM79" i="4"/>
  <c r="HX79" i="4"/>
  <c r="HI79" i="4"/>
  <c r="GT79" i="4"/>
  <c r="FO79" i="4"/>
  <c r="EZ79" i="4"/>
  <c r="EK79" i="4"/>
  <c r="DV79" i="4"/>
  <c r="DG79" i="4"/>
  <c r="BX79" i="4"/>
  <c r="BI79" i="4"/>
  <c r="AT79" i="4"/>
  <c r="MN56" i="4"/>
  <c r="LY56" i="4"/>
  <c r="LJ56" i="4"/>
  <c r="KU56" i="4"/>
  <c r="KF56" i="4"/>
  <c r="IZ56" i="4"/>
  <c r="IK56" i="4"/>
  <c r="HV56" i="4"/>
  <c r="HG56" i="4"/>
  <c r="FL56" i="4"/>
  <c r="EW56" i="4"/>
  <c r="EH56" i="4"/>
  <c r="DS56" i="4"/>
  <c r="DD56" i="4"/>
  <c r="AT56" i="4"/>
  <c r="AE56" i="4"/>
  <c r="P56" i="4"/>
  <c r="MN55" i="4"/>
  <c r="LY55" i="4"/>
  <c r="KU55" i="4"/>
  <c r="KF55" i="4"/>
  <c r="IK55" i="4"/>
  <c r="HV55" i="4"/>
  <c r="HG55" i="4"/>
  <c r="GR55" i="4"/>
  <c r="FL55" i="4"/>
  <c r="EW55" i="4"/>
  <c r="EH55" i="4"/>
  <c r="DS55" i="4"/>
  <c r="DD55" i="4"/>
  <c r="BX55" i="4"/>
  <c r="BI55" i="4"/>
  <c r="AT55" i="4"/>
  <c r="MN34" i="4"/>
  <c r="LY34" i="4"/>
  <c r="LJ34" i="4"/>
  <c r="KU34" i="4"/>
  <c r="KF34" i="4"/>
  <c r="IZ34" i="4"/>
  <c r="IK34" i="4"/>
  <c r="HV34" i="4"/>
  <c r="HG34" i="4"/>
  <c r="FL34" i="4"/>
  <c r="EW34" i="4"/>
  <c r="EH34" i="4"/>
  <c r="DS34" i="4"/>
  <c r="DD34" i="4"/>
  <c r="AT34" i="4"/>
  <c r="AE34" i="4"/>
  <c r="P34" i="4"/>
  <c r="MN33" i="4"/>
  <c r="LY33" i="4"/>
  <c r="KU33" i="4"/>
  <c r="KF33" i="4"/>
  <c r="IK33" i="4"/>
  <c r="HV33" i="4"/>
  <c r="HG33" i="4"/>
  <c r="GR33" i="4"/>
  <c r="FL33" i="4"/>
  <c r="EW33" i="4"/>
  <c r="EH33" i="4"/>
  <c r="DS33" i="4"/>
  <c r="DD33" i="4"/>
  <c r="BX33" i="4"/>
  <c r="BI33" i="4"/>
  <c r="AT33" i="4"/>
  <c r="LP12" i="4"/>
  <c r="JW12" i="4"/>
  <c r="ID12" i="4"/>
  <c r="FZ12" i="4"/>
  <c r="EG12" i="4"/>
  <c r="CN12" i="4"/>
  <c r="LP10" i="4"/>
  <c r="FZ10" i="4"/>
  <c r="EG10" i="4"/>
  <c r="CN10" i="4"/>
  <c r="AU10" i="4"/>
  <c r="LP8" i="4"/>
  <c r="JW8" i="4"/>
  <c r="ID8" i="4"/>
  <c r="FZ8" i="4"/>
  <c r="EG8" i="4"/>
  <c r="CN8" i="4"/>
  <c r="AU8" i="4"/>
  <c r="B8" i="4"/>
  <c r="B6" i="4"/>
  <c r="JB78" i="4" l="1"/>
  <c r="IZ54" i="4"/>
  <c r="IZ32" i="4"/>
  <c r="FO78" i="4"/>
  <c r="BX78" i="4"/>
  <c r="BX54" i="4"/>
  <c r="BX32" i="4"/>
  <c r="FL32" i="4"/>
  <c r="MO78" i="4"/>
  <c r="MN54" i="4"/>
  <c r="MN32" i="4"/>
  <c r="FL54" i="4"/>
  <c r="C11" i="5"/>
  <c r="D11" i="5"/>
  <c r="E11" i="5"/>
  <c r="B11" i="5"/>
  <c r="GT78" i="4" l="1"/>
  <c r="GR54" i="4"/>
  <c r="GR32" i="4"/>
  <c r="DD54" i="4"/>
  <c r="P78" i="4"/>
  <c r="P54" i="4"/>
  <c r="P32" i="4"/>
  <c r="KG78" i="4"/>
  <c r="KF54" i="4"/>
  <c r="KF32" i="4"/>
  <c r="DG78" i="4"/>
  <c r="DD32" i="4"/>
  <c r="LZ78" i="4"/>
  <c r="LY54" i="4"/>
  <c r="LY32" i="4"/>
  <c r="IK54" i="4"/>
  <c r="IK32" i="4"/>
  <c r="IM78" i="4"/>
  <c r="EZ78" i="4"/>
  <c r="EW54" i="4"/>
  <c r="EW32" i="4"/>
  <c r="BI78" i="4"/>
  <c r="BI54" i="4"/>
  <c r="BI32" i="4"/>
  <c r="AT78" i="4"/>
  <c r="AT54" i="4"/>
  <c r="AT32" i="4"/>
  <c r="LJ32" i="4"/>
  <c r="HX78" i="4"/>
  <c r="HV54" i="4"/>
  <c r="HV32" i="4"/>
  <c r="LJ54" i="4"/>
  <c r="EK78" i="4"/>
  <c r="EH54" i="4"/>
  <c r="EH32" i="4"/>
  <c r="LK78" i="4"/>
  <c r="DV78" i="4"/>
  <c r="DS54" i="4"/>
  <c r="DS32" i="4"/>
  <c r="AE32" i="4"/>
  <c r="AE78" i="4"/>
  <c r="KV78" i="4"/>
  <c r="KU54" i="4"/>
  <c r="KU32" i="4"/>
  <c r="HI78" i="4"/>
  <c r="HG54" i="4"/>
  <c r="HG32" i="4"/>
  <c r="AE54" i="4"/>
</calcChain>
</file>

<file path=xl/sharedStrings.xml><?xml version="1.0" encoding="utf-8"?>
<sst xmlns="http://schemas.openxmlformats.org/spreadsheetml/2006/main" count="344" uniqueCount="184">
  <si>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</si>
  <si>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</si>
  <si>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</si>
  <si>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</si>
  <si>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</si>
  <si>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</si>
  <si>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</si>
  <si>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</si>
  <si>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</si>
  <si>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</si>
  <si>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</si>
  <si>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</si>
  <si>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</si>
  <si>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</si>
  <si>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</si>
  <si>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</si>
  <si>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</si>
  <si>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</si>
  <si>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</si>
  <si>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</si>
  <si>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</si>
  <si>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</si>
  <si>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</si>
  <si>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</si>
  <si>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</si>
  <si>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</si>
  <si>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</si>
  <si>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</si>
  <si>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</si>
  <si>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</si>
  <si>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</si>
  <si>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</si>
  <si>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</si>
  <si>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</si>
  <si>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</si>
  <si>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</si>
  <si>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</si>
  <si>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</si>
  <si>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</si>
  <si>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</si>
  <si>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</si>
  <si>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</si>
  <si>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</si>
  <si>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</si>
  <si>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</si>
  <si>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</si>
  <si>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</si>
  <si>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</si>
  <si>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</si>
  <si>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</si>
  <si>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</si>
  <si>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</si>
  <si>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</si>
  <si>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</si>
  <si>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</si>
  <si>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</si>
  <si>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</si>
  <si>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</si>
  <si>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</si>
  <si>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</si>
  <si>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</si>
  <si>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</si>
  <si>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</si>
  <si>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</si>
  <si>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</si>
  <si>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</si>
  <si>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</si>
  <si>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</si>
  <si>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</si>
  <si>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</si>
  <si>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</si>
  <si>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</si>
  <si>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</si>
  <si>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</si>
  <si>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</si>
  <si>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</si>
  <si>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</si>
  <si>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</si>
  <si>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</si>
  <si>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</si>
  <si>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</si>
  <si>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</si>
  <si>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</si>
  <si>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</si>
  <si>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</si>
  <si>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</si>
  <si>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</si>
  <si>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</si>
  <si>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</si>
  <si>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</si>
  <si>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</si>
  <si>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</si>
  <si>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</si>
  <si>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</si>
  <si>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</si>
  <si>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</si>
  <si>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</si>
  <si>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</si>
  <si>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</si>
  <si>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</si>
  <si>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</si>
  <si>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</si>
  <si>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</si>
  <si>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</si>
  <si>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</si>
  <si>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</si>
  <si>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</si>
  <si>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</si>
  <si>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</si>
  <si>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</si>
  <si>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</si>
  <si>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</si>
  <si>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</si>
  <si>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</si>
  <si>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</si>
  <si>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</si>
  <si>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</si>
  <si>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</si>
  <si>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</si>
  <si>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</si>
  <si>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</si>
  <si>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</si>
  <si>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</si>
  <si>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</si>
  <si>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</si>
  <si>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</si>
  <si>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</si>
  <si>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</si>
  <si>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</si>
  <si>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</si>
  <si>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</si>
  <si>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</si>
  <si>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</si>
  <si>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</si>
  <si>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</si>
  <si>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</si>
  <si>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</si>
  <si>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</si>
  <si>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</si>
  <si>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</si>
  <si>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</si>
  <si>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</si>
  <si>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</si>
  <si>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</si>
  <si>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</si>
  <si>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</si>
  <si>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</si>
  <si>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</si>
  <si>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</si>
  <si>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</si>
  <si>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</si>
  <si>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</si>
  <si>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</si>
  <si>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</si>
  <si>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</si>
  <si>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</si>
  <si>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</si>
  <si>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</si>
  <si>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</si>
  <si>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</si>
  <si>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</si>
  <si>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</si>
  <si>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地方独立行政法人徳島県鳴門病院</t>
  </si>
  <si>
    <t>徳島県鳴門病院</t>
  </si>
  <si>
    <t>地方独立行政法人</t>
  </si>
  <si>
    <t>病院事業</t>
  </si>
  <si>
    <t>一般病院</t>
  </si>
  <si>
    <t>300床以上～400床未満</t>
  </si>
  <si>
    <t>非設置</t>
  </si>
  <si>
    <t>直営</t>
  </si>
  <si>
    <t>対象</t>
  </si>
  <si>
    <t>ド 透 訓 ガ</t>
  </si>
  <si>
    <t>救 臨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</si>
  <si>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</si>
  <si>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</si>
  <si>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</si>
  <si>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</si>
  <si>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</si>
  <si>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</si>
  <si>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</si>
  <si>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平成25年4月1日の法人設立後、平成27年度以降の赤字決算による累積欠損金額の約４億円を、令和2年度と令和3年度の黒字決算で一掃できたが、令和４年度は再び赤字決算となった。
　今後の経営強化については、Ｒ５．３に改訂した第３期中期計画に基づく取組を推進し、政策医療、高度先進医療の提供による地域医療の充実はもとより経営強化に関する施策を着実に実施し成果に繋げていく。</t>
    <rPh sb="15" eb="16">
      <t>ゴ</t>
    </rPh>
    <rPh sb="28" eb="30">
      <t>ケッサン</t>
    </rPh>
    <rPh sb="33" eb="35">
      <t>ルイセキ</t>
    </rPh>
    <rPh sb="35" eb="37">
      <t>ケッソン</t>
    </rPh>
    <rPh sb="37" eb="39">
      <t>キンガク</t>
    </rPh>
    <rPh sb="40" eb="41">
      <t>ヤク</t>
    </rPh>
    <rPh sb="42" eb="44">
      <t>オクエン</t>
    </rPh>
    <rPh sb="46" eb="48">
      <t>レイワ</t>
    </rPh>
    <rPh sb="49" eb="51">
      <t>ネンド</t>
    </rPh>
    <rPh sb="52" eb="54">
      <t>レイワ</t>
    </rPh>
    <rPh sb="55" eb="57">
      <t>ネンド</t>
    </rPh>
    <rPh sb="58" eb="60">
      <t>クロジ</t>
    </rPh>
    <rPh sb="60" eb="62">
      <t>ケッサン</t>
    </rPh>
    <rPh sb="63" eb="65">
      <t>イッソウ</t>
    </rPh>
    <rPh sb="70" eb="72">
      <t>レイワ</t>
    </rPh>
    <rPh sb="73" eb="75">
      <t>ネンド</t>
    </rPh>
    <rPh sb="76" eb="77">
      <t>フタタ</t>
    </rPh>
    <rPh sb="78" eb="80">
      <t>アカジ</t>
    </rPh>
    <rPh sb="80" eb="82">
      <t>ケッサン</t>
    </rPh>
    <rPh sb="89" eb="91">
      <t>コンゴ</t>
    </rPh>
    <rPh sb="92" eb="94">
      <t>ケイエイ</t>
    </rPh>
    <rPh sb="94" eb="96">
      <t>キョウカ</t>
    </rPh>
    <rPh sb="107" eb="109">
      <t>カイテイ</t>
    </rPh>
    <rPh sb="111" eb="112">
      <t>ダイ</t>
    </rPh>
    <rPh sb="113" eb="114">
      <t>キ</t>
    </rPh>
    <rPh sb="119" eb="120">
      <t>モト</t>
    </rPh>
    <rPh sb="122" eb="124">
      <t>トリクミ</t>
    </rPh>
    <rPh sb="125" eb="127">
      <t>スイシン</t>
    </rPh>
    <rPh sb="129" eb="131">
      <t>セイサク</t>
    </rPh>
    <rPh sb="131" eb="133">
      <t>イリョウ</t>
    </rPh>
    <rPh sb="134" eb="136">
      <t>コウド</t>
    </rPh>
    <rPh sb="136" eb="138">
      <t>センシン</t>
    </rPh>
    <rPh sb="138" eb="140">
      <t>イリョウ</t>
    </rPh>
    <rPh sb="141" eb="143">
      <t>テイキョウ</t>
    </rPh>
    <rPh sb="146" eb="148">
      <t>チイキ</t>
    </rPh>
    <rPh sb="148" eb="150">
      <t>イリョウ</t>
    </rPh>
    <rPh sb="151" eb="153">
      <t>ジュウジツ</t>
    </rPh>
    <rPh sb="158" eb="160">
      <t>ケイエイ</t>
    </rPh>
    <rPh sb="160" eb="162">
      <t>キョウカ</t>
    </rPh>
    <rPh sb="163" eb="164">
      <t>カン</t>
    </rPh>
    <rPh sb="166" eb="168">
      <t>セサク</t>
    </rPh>
    <rPh sb="172" eb="174">
      <t>ジッシ</t>
    </rPh>
    <rPh sb="175" eb="177">
      <t>セイカ</t>
    </rPh>
    <rPh sb="178" eb="179">
      <t>ツナ</t>
    </rPh>
    <phoneticPr fontId="5"/>
  </si>
  <si>
    <t>平成25年4月1日、徳島県が設立する地方独立行政法人となり、鳴門市を中心とした県北部地域や香川県東部及び兵庫県淡路島をも診療圏とし救急、小児、周産期、災害などの政策医療はもとより、地域医療支援病院や臨床研修指導病院などの役割を担うなど、総合的診療基盤を持つ地域の中核病院として、地域医療の充実と医療の質の向上に取り組んでいる。</t>
    <rPh sb="14" eb="16">
      <t>セツリツ</t>
    </rPh>
    <rPh sb="118" eb="121">
      <t>ソウゴウテキ</t>
    </rPh>
    <rPh sb="121" eb="123">
      <t>シンリョウ</t>
    </rPh>
    <rPh sb="123" eb="125">
      <t>キバン</t>
    </rPh>
    <rPh sb="126" eb="127">
      <t>モ</t>
    </rPh>
    <rPh sb="128" eb="130">
      <t>チイキ</t>
    </rPh>
    <rPh sb="131" eb="133">
      <t>チュウカク</t>
    </rPh>
    <rPh sb="133" eb="135">
      <t>ビョウイン</t>
    </rPh>
    <rPh sb="139" eb="141">
      <t>チイキ</t>
    </rPh>
    <rPh sb="141" eb="143">
      <t>イリョウ</t>
    </rPh>
    <rPh sb="144" eb="146">
      <t>ジュウジツ</t>
    </rPh>
    <rPh sb="147" eb="149">
      <t>イリョウ</t>
    </rPh>
    <rPh sb="150" eb="151">
      <t>シツ</t>
    </rPh>
    <rPh sb="152" eb="154">
      <t>コウジョウ</t>
    </rPh>
    <rPh sb="155" eb="156">
      <t>ト</t>
    </rPh>
    <rPh sb="157" eb="158">
      <t>ク</t>
    </rPh>
    <phoneticPr fontId="5"/>
  </si>
  <si>
    <t>①有形固定資産減価償却率
　建物の減価償却累計額は築１２年経過した残存価格で譲受してからの累計額であり類似病院平均を下回るなか、令和３年～４年にかけて高額な器械備品を更新したため、その影響が率の推移に表れている。
②器械備品減価償却率
　平成３０年度以降に更新したものが増加しているが、今後は器械備品の投資効果を十分に検討するとともに、機能分化などの更新以外の手法も視野に引き続き計画的な整備による予算の平準化に努める。
③1床当たり有形固定資産
　類似病院平均値を大きく下回っており、老朽化に伴う改修については計画的に実施できるよう施設･設備の適正な管理・運用に努める。</t>
    <rPh sb="14" eb="16">
      <t>タテモノ</t>
    </rPh>
    <rPh sb="17" eb="19">
      <t>ゲンカ</t>
    </rPh>
    <rPh sb="19" eb="21">
      <t>ショウキャク</t>
    </rPh>
    <rPh sb="21" eb="23">
      <t>ルイケイ</t>
    </rPh>
    <rPh sb="23" eb="24">
      <t>ガク</t>
    </rPh>
    <rPh sb="25" eb="26">
      <t>チク</t>
    </rPh>
    <rPh sb="33" eb="35">
      <t>ザンゾン</t>
    </rPh>
    <rPh sb="35" eb="37">
      <t>カカク</t>
    </rPh>
    <rPh sb="38" eb="40">
      <t>ジョウジュ</t>
    </rPh>
    <rPh sb="45" eb="48">
      <t>ルイケイガク</t>
    </rPh>
    <rPh sb="51" eb="53">
      <t>ルイジ</t>
    </rPh>
    <rPh sb="53" eb="55">
      <t>ビョウイン</t>
    </rPh>
    <rPh sb="55" eb="57">
      <t>ヘイキン</t>
    </rPh>
    <rPh sb="58" eb="60">
      <t>シタマワ</t>
    </rPh>
    <rPh sb="64" eb="66">
      <t>レイワ</t>
    </rPh>
    <rPh sb="67" eb="69">
      <t>ネンカラ</t>
    </rPh>
    <rPh sb="70" eb="71">
      <t>ネン</t>
    </rPh>
    <rPh sb="75" eb="77">
      <t>コウガク</t>
    </rPh>
    <rPh sb="78" eb="80">
      <t>キカイ</t>
    </rPh>
    <rPh sb="80" eb="82">
      <t>ビヒン</t>
    </rPh>
    <rPh sb="83" eb="85">
      <t>コウシン</t>
    </rPh>
    <rPh sb="92" eb="94">
      <t>エイキョウ</t>
    </rPh>
    <rPh sb="95" eb="96">
      <t>リツ</t>
    </rPh>
    <rPh sb="97" eb="99">
      <t>スイイ</t>
    </rPh>
    <rPh sb="100" eb="101">
      <t>アラワ</t>
    </rPh>
    <rPh sb="119" eb="121">
      <t>ヘイセイ</t>
    </rPh>
    <rPh sb="123" eb="125">
      <t>ネンド</t>
    </rPh>
    <rPh sb="125" eb="127">
      <t>イコウ</t>
    </rPh>
    <rPh sb="128" eb="130">
      <t>コウシン</t>
    </rPh>
    <rPh sb="135" eb="137">
      <t>ゾウカ</t>
    </rPh>
    <rPh sb="143" eb="145">
      <t>コンゴ</t>
    </rPh>
    <rPh sb="146" eb="148">
      <t>キカイ</t>
    </rPh>
    <rPh sb="148" eb="150">
      <t>ビヒン</t>
    </rPh>
    <rPh sb="151" eb="153">
      <t>トウシ</t>
    </rPh>
    <rPh sb="153" eb="155">
      <t>コウカ</t>
    </rPh>
    <rPh sb="156" eb="158">
      <t>ジュウブン</t>
    </rPh>
    <rPh sb="159" eb="161">
      <t>ケントウ</t>
    </rPh>
    <rPh sb="168" eb="170">
      <t>キノウ</t>
    </rPh>
    <rPh sb="170" eb="172">
      <t>ブンカ</t>
    </rPh>
    <rPh sb="175" eb="177">
      <t>コウシン</t>
    </rPh>
    <rPh sb="177" eb="179">
      <t>イガイ</t>
    </rPh>
    <rPh sb="180" eb="182">
      <t>シュホウ</t>
    </rPh>
    <rPh sb="183" eb="185">
      <t>シヤ</t>
    </rPh>
    <rPh sb="186" eb="187">
      <t>ヒ</t>
    </rPh>
    <rPh sb="188" eb="189">
      <t>ツヅ</t>
    </rPh>
    <rPh sb="190" eb="193">
      <t>ケイカクテキ</t>
    </rPh>
    <rPh sb="194" eb="196">
      <t>セイビ</t>
    </rPh>
    <rPh sb="199" eb="201">
      <t>ヨサン</t>
    </rPh>
    <rPh sb="202" eb="205">
      <t>ヘイジュンカ</t>
    </rPh>
    <rPh sb="206" eb="207">
      <t>ツト</t>
    </rPh>
    <rPh sb="243" eb="246">
      <t>ロウキュウカ</t>
    </rPh>
    <rPh sb="247" eb="248">
      <t>トモナ</t>
    </rPh>
    <rPh sb="249" eb="251">
      <t>カイシュウ</t>
    </rPh>
    <rPh sb="256" eb="258">
      <t>ケイカク</t>
    </rPh>
    <rPh sb="258" eb="259">
      <t>テキ</t>
    </rPh>
    <rPh sb="260" eb="262">
      <t>ジッシ</t>
    </rPh>
    <rPh sb="267" eb="269">
      <t>シセツ</t>
    </rPh>
    <rPh sb="270" eb="272">
      <t>セツビ</t>
    </rPh>
    <rPh sb="279" eb="281">
      <t>ウンヨウ</t>
    </rPh>
    <phoneticPr fontId="5"/>
  </si>
  <si>
    <t>①経常収支比率・②医業収支比率
　比率下落要因への改善対策や改訂した第３期中期計画に基づく経営改善に取り組む。
③修正医業収支比率
　類似病院平均値は上回れるよう医業収入の増及び経費節減に取り組む。
④病床利用率
　新型コロナ感染症患者受入のため２病棟閉鎖を継続しており入院患者数が減少した。
⑤入院患者1人1日当たり収益
　ＤＰＣ入院期間の周知・徹底や適正な在院日数確保への取組を強化する。
⑥外来患者1人1日当たり収益
　類似病院平均値を上回るよう現状分析と改善対策に取り組む。　
⑦職員給与費対医業収益比率
　前年度から増加したが類似病院平均値は下回る状況であり今後も適正管理に努める。
⑧材料費対医業収益比率
　前年度から増加した要因を改善し、更なる比率の低下に取り組む。
⑨累積欠損金比率
　累積欠損金は無いが積立金を取り崩さないよう黒字決算の継続に向けて取り組む。</t>
    <rPh sb="17" eb="19">
      <t>ヒリツ</t>
    </rPh>
    <rPh sb="19" eb="21">
      <t>ゲラク</t>
    </rPh>
    <rPh sb="21" eb="23">
      <t>ヨウイン</t>
    </rPh>
    <rPh sb="25" eb="27">
      <t>カイゼン</t>
    </rPh>
    <rPh sb="27" eb="29">
      <t>タイサク</t>
    </rPh>
    <rPh sb="30" eb="32">
      <t>カイテイ</t>
    </rPh>
    <rPh sb="34" eb="35">
      <t>ダイ</t>
    </rPh>
    <rPh sb="36" eb="37">
      <t>キ</t>
    </rPh>
    <rPh sb="37" eb="39">
      <t>チュウキ</t>
    </rPh>
    <rPh sb="39" eb="41">
      <t>ケイカク</t>
    </rPh>
    <rPh sb="42" eb="43">
      <t>モト</t>
    </rPh>
    <rPh sb="45" eb="47">
      <t>ケイエイ</t>
    </rPh>
    <rPh sb="47" eb="49">
      <t>カイゼン</t>
    </rPh>
    <rPh sb="57" eb="59">
      <t>シュウセイ</t>
    </rPh>
    <rPh sb="59" eb="61">
      <t>イギョウ</t>
    </rPh>
    <rPh sb="61" eb="63">
      <t>シュウシ</t>
    </rPh>
    <rPh sb="63" eb="65">
      <t>ヒリツ</t>
    </rPh>
    <rPh sb="75" eb="77">
      <t>ウワマワ</t>
    </rPh>
    <rPh sb="81" eb="83">
      <t>イギョウ</t>
    </rPh>
    <rPh sb="83" eb="85">
      <t>シュウニュウ</t>
    </rPh>
    <rPh sb="86" eb="87">
      <t>ゾウ</t>
    </rPh>
    <rPh sb="87" eb="88">
      <t>オヨ</t>
    </rPh>
    <rPh sb="89" eb="91">
      <t>ケイヒ</t>
    </rPh>
    <rPh sb="91" eb="93">
      <t>セツゲン</t>
    </rPh>
    <rPh sb="109" eb="111">
      <t>シンガタ</t>
    </rPh>
    <rPh sb="126" eb="128">
      <t>ヘイサ</t>
    </rPh>
    <rPh sb="129" eb="131">
      <t>ケイゾク</t>
    </rPh>
    <rPh sb="135" eb="137">
      <t>ニュウイン</t>
    </rPh>
    <rPh sb="137" eb="140">
      <t>カンジャスウ</t>
    </rPh>
    <rPh sb="141" eb="143">
      <t>ゲンショウ</t>
    </rPh>
    <rPh sb="166" eb="168">
      <t>ニュウイン</t>
    </rPh>
    <rPh sb="168" eb="170">
      <t>キカン</t>
    </rPh>
    <rPh sb="171" eb="173">
      <t>シュウチ</t>
    </rPh>
    <rPh sb="174" eb="176">
      <t>テッテイ</t>
    </rPh>
    <rPh sb="177" eb="179">
      <t>テキセイ</t>
    </rPh>
    <rPh sb="180" eb="182">
      <t>ザイイン</t>
    </rPh>
    <rPh sb="182" eb="184">
      <t>ニッスウ</t>
    </rPh>
    <rPh sb="184" eb="186">
      <t>カクホ</t>
    </rPh>
    <rPh sb="188" eb="190">
      <t>トリクミ</t>
    </rPh>
    <rPh sb="191" eb="193">
      <t>キョウカ</t>
    </rPh>
    <rPh sb="221" eb="223">
      <t>ウワマワ</t>
    </rPh>
    <rPh sb="226" eb="228">
      <t>ゲンジョウ</t>
    </rPh>
    <rPh sb="228" eb="230">
      <t>ブンセキ</t>
    </rPh>
    <rPh sb="231" eb="233">
      <t>カイゼン</t>
    </rPh>
    <rPh sb="233" eb="235">
      <t>タイサク</t>
    </rPh>
    <rPh sb="237" eb="238">
      <t>ト</t>
    </rPh>
    <rPh sb="239" eb="240">
      <t>ク</t>
    </rPh>
    <rPh sb="263" eb="265">
      <t>ゾウカ</t>
    </rPh>
    <rPh sb="276" eb="278">
      <t>シタマワ</t>
    </rPh>
    <rPh sb="279" eb="281">
      <t>ジョウキョウ</t>
    </rPh>
    <rPh sb="284" eb="286">
      <t>コンゴ</t>
    </rPh>
    <rPh sb="287" eb="289">
      <t>テキセイ</t>
    </rPh>
    <rPh sb="315" eb="317">
      <t>ゾウカ</t>
    </rPh>
    <rPh sb="319" eb="321">
      <t>ヨウイン</t>
    </rPh>
    <rPh sb="322" eb="324">
      <t>カイゼン</t>
    </rPh>
    <rPh sb="326" eb="327">
      <t>サラ</t>
    </rPh>
    <rPh sb="329" eb="331">
      <t>ヒリツ</t>
    </rPh>
    <rPh sb="332" eb="334">
      <t>テイカ</t>
    </rPh>
    <rPh sb="335" eb="336">
      <t>ト</t>
    </rPh>
    <rPh sb="337" eb="338">
      <t>ク</t>
    </rPh>
    <rPh sb="357" eb="358">
      <t>ナ</t>
    </rPh>
    <rPh sb="360" eb="363">
      <t>ツミタテキン</t>
    </rPh>
    <rPh sb="364" eb="365">
      <t>ト</t>
    </rPh>
    <rPh sb="366" eb="367">
      <t>クズ</t>
    </rPh>
    <rPh sb="373" eb="375">
      <t>クロジ</t>
    </rPh>
    <rPh sb="375" eb="377">
      <t>ケッサン</t>
    </rPh>
    <rPh sb="378" eb="380">
      <t>ケイゾク</t>
    </rPh>
    <rPh sb="381" eb="382">
      <t>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</si>
</sst>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73.8</c:v>
                </c:pt>
                <c:pt idx="1">
                  <c:v>72.8</c:v>
                </c:pt>
                <c:pt idx="2">
                  <c:v>65.7</c:v>
                </c:pt>
                <c:pt idx="3">
                  <c:v>60.9</c:v>
                </c:pt>
                <c:pt idx="4">
                  <c:v>54.5</c:v>
                </c:pt>
              </c:numCache>
            </c:numRef>
          </c:val>
          <c:extLst>
            <c:ext xmlns:c16="http://schemas.microsoft.com/office/drawing/2014/chart" uri="{C3380CC4-5D6E-409C-BE32-E72D297353CC}">
              <c16:uniqueId val="{00000000-A1C2-4F8D-8A21-8B35139A13B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A1C2-4F8D-8A21-8B35139A13B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14196</c:v>
                </c:pt>
                <c:pt idx="1">
                  <c:v>14710</c:v>
                </c:pt>
                <c:pt idx="2">
                  <c:v>15345</c:v>
                </c:pt>
                <c:pt idx="3">
                  <c:v>15311</c:v>
                </c:pt>
                <c:pt idx="4">
                  <c:v>16168</c:v>
                </c:pt>
              </c:numCache>
            </c:numRef>
          </c:val>
          <c:extLst>
            <c:ext xmlns:c16="http://schemas.microsoft.com/office/drawing/2014/chart" uri="{C3380CC4-5D6E-409C-BE32-E72D297353CC}">
              <c16:uniqueId val="{00000000-05F2-4227-94FC-8E031C27A25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05F2-4227-94FC-8E031C27A25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53702</c:v>
                </c:pt>
                <c:pt idx="1">
                  <c:v>55523</c:v>
                </c:pt>
                <c:pt idx="2">
                  <c:v>59318</c:v>
                </c:pt>
                <c:pt idx="3">
                  <c:v>63073</c:v>
                </c:pt>
                <c:pt idx="4">
                  <c:v>65616</c:v>
                </c:pt>
              </c:numCache>
            </c:numRef>
          </c:val>
          <c:extLst>
            <c:ext xmlns:c16="http://schemas.microsoft.com/office/drawing/2014/chart" uri="{C3380CC4-5D6E-409C-BE32-E72D297353CC}">
              <c16:uniqueId val="{00000000-216E-458D-A74F-07C0A2937DF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216E-458D-A74F-07C0A2937DF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1.9</c:v>
                </c:pt>
                <c:pt idx="1">
                  <c:v>5.7</c:v>
                </c:pt>
                <c:pt idx="2">
                  <c:v>0.8</c:v>
                </c:pt>
                <c:pt idx="3">
                  <c:v>0</c:v>
                </c:pt>
                <c:pt idx="4">
                  <c:v>0</c:v>
                </c:pt>
              </c:numCache>
            </c:numRef>
          </c:val>
          <c:extLst>
            <c:ext xmlns:c16="http://schemas.microsoft.com/office/drawing/2014/chart" uri="{C3380CC4-5D6E-409C-BE32-E72D297353CC}">
              <c16:uniqueId val="{00000000-B147-4AF7-8906-C9AE1B967F9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B147-4AF7-8906-C9AE1B967F9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94.4</c:v>
                </c:pt>
                <c:pt idx="1">
                  <c:v>94.2</c:v>
                </c:pt>
                <c:pt idx="2">
                  <c:v>90.1</c:v>
                </c:pt>
                <c:pt idx="3">
                  <c:v>85.7</c:v>
                </c:pt>
                <c:pt idx="4">
                  <c:v>76.400000000000006</c:v>
                </c:pt>
              </c:numCache>
            </c:numRef>
          </c:val>
          <c:extLst>
            <c:ext xmlns:c16="http://schemas.microsoft.com/office/drawing/2014/chart" uri="{C3380CC4-5D6E-409C-BE32-E72D297353CC}">
              <c16:uniqueId val="{00000000-13F7-4437-8A70-D47594DF44B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13F7-4437-8A70-D47594DF44B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94.4</c:v>
                </c:pt>
                <c:pt idx="1">
                  <c:v>94.2</c:v>
                </c:pt>
                <c:pt idx="2">
                  <c:v>90.1</c:v>
                </c:pt>
                <c:pt idx="3">
                  <c:v>87.9</c:v>
                </c:pt>
                <c:pt idx="4">
                  <c:v>78.5</c:v>
                </c:pt>
              </c:numCache>
            </c:numRef>
          </c:val>
          <c:extLst>
            <c:ext xmlns:c16="http://schemas.microsoft.com/office/drawing/2014/chart" uri="{C3380CC4-5D6E-409C-BE32-E72D297353CC}">
              <c16:uniqueId val="{00000000-A1C2-477F-841F-A349AB1CAAB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A1C2-477F-841F-A349AB1CAAB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98.2</c:v>
                </c:pt>
                <c:pt idx="1">
                  <c:v>97.3</c:v>
                </c:pt>
                <c:pt idx="2">
                  <c:v>108.5</c:v>
                </c:pt>
                <c:pt idx="3">
                  <c:v>116.6</c:v>
                </c:pt>
                <c:pt idx="4">
                  <c:v>98.3</c:v>
                </c:pt>
              </c:numCache>
            </c:numRef>
          </c:val>
          <c:extLst>
            <c:ext xmlns:c16="http://schemas.microsoft.com/office/drawing/2014/chart" uri="{C3380CC4-5D6E-409C-BE32-E72D297353CC}">
              <c16:uniqueId val="{00000000-0F02-4D16-9241-402C6A5D287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0F02-4D16-9241-402C6A5D287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44.7</c:v>
                </c:pt>
                <c:pt idx="1">
                  <c:v>45.8</c:v>
                </c:pt>
                <c:pt idx="2">
                  <c:v>48.9</c:v>
                </c:pt>
                <c:pt idx="3">
                  <c:v>41.5</c:v>
                </c:pt>
                <c:pt idx="4">
                  <c:v>45.2</c:v>
                </c:pt>
              </c:numCache>
            </c:numRef>
          </c:val>
          <c:extLst>
            <c:ext xmlns:c16="http://schemas.microsoft.com/office/drawing/2014/chart" uri="{C3380CC4-5D6E-409C-BE32-E72D297353CC}">
              <c16:uniqueId val="{00000000-7AAC-4320-A77F-478C5FA1D18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7AAC-4320-A77F-478C5FA1D18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56.1</c:v>
                </c:pt>
                <c:pt idx="1">
                  <c:v>53.8</c:v>
                </c:pt>
                <c:pt idx="2">
                  <c:v>57.2</c:v>
                </c:pt>
                <c:pt idx="3">
                  <c:v>44.4</c:v>
                </c:pt>
                <c:pt idx="4">
                  <c:v>50</c:v>
                </c:pt>
              </c:numCache>
            </c:numRef>
          </c:val>
          <c:extLst>
            <c:ext xmlns:c16="http://schemas.microsoft.com/office/drawing/2014/chart" uri="{C3380CC4-5D6E-409C-BE32-E72D297353CC}">
              <c16:uniqueId val="{00000000-C138-41E2-B0E2-ED1CC2CDAFC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C138-41E2-B0E2-ED1CC2CDAFC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8226876</c:v>
                </c:pt>
                <c:pt idx="1">
                  <c:v>10026039</c:v>
                </c:pt>
                <c:pt idx="2">
                  <c:v>11756270</c:v>
                </c:pt>
                <c:pt idx="3">
                  <c:v>14413941</c:v>
                </c:pt>
                <c:pt idx="4">
                  <c:v>17573704</c:v>
                </c:pt>
              </c:numCache>
            </c:numRef>
          </c:val>
          <c:extLst>
            <c:ext xmlns:c16="http://schemas.microsoft.com/office/drawing/2014/chart" uri="{C3380CC4-5D6E-409C-BE32-E72D297353CC}">
              <c16:uniqueId val="{00000000-9996-4E85-8BB2-FC895046D05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9996-4E85-8BB2-FC895046D05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21.9</c:v>
                </c:pt>
                <c:pt idx="1">
                  <c:v>23</c:v>
                </c:pt>
                <c:pt idx="2">
                  <c:v>20.2</c:v>
                </c:pt>
                <c:pt idx="3">
                  <c:v>17.8</c:v>
                </c:pt>
                <c:pt idx="4">
                  <c:v>20.399999999999999</c:v>
                </c:pt>
              </c:numCache>
            </c:numRef>
          </c:val>
          <c:extLst>
            <c:ext xmlns:c16="http://schemas.microsoft.com/office/drawing/2014/chart" uri="{C3380CC4-5D6E-409C-BE32-E72D297353CC}">
              <c16:uniqueId val="{00000000-FD84-4D43-83F6-9DC1A474625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FD84-4D43-83F6-9DC1A474625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52.7</c:v>
                </c:pt>
                <c:pt idx="1">
                  <c:v>52.4</c:v>
                </c:pt>
                <c:pt idx="2">
                  <c:v>46.4</c:v>
                </c:pt>
                <c:pt idx="3">
                  <c:v>45.2</c:v>
                </c:pt>
                <c:pt idx="4">
                  <c:v>47.6</c:v>
                </c:pt>
              </c:numCache>
            </c:numRef>
          </c:val>
          <c:extLst>
            <c:ext xmlns:c16="http://schemas.microsoft.com/office/drawing/2014/chart" uri="{C3380CC4-5D6E-409C-BE32-E72D297353CC}">
              <c16:uniqueId val="{00000000-E6BB-4411-A991-31DE63EB6E7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E6BB-4411-A991-31DE63EB6E7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徳島県地方独立行政法人徳島県鳴門病院　徳島県鳴門病院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地方独立行政法人</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300床以上～400床未満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307</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15</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災 地</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307</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x14ac:dyDescent="0.15">
      <c r="A12" s="2"/>
      <c r="B12" s="120" t="str">
        <f>データ!U6</f>
        <v>-</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31282</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248</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248</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72</v>
      </c>
      <c r="NP18" s="113"/>
      <c r="NQ18" s="113"/>
      <c r="NR18" s="116" t="s">
        <v>41</v>
      </c>
      <c r="NS18" s="117"/>
      <c r="NT18" s="112" t="s">
        <v>40</v>
      </c>
      <c r="NU18" s="113"/>
      <c r="NV18" s="113"/>
      <c r="NW18" s="116" t="s">
        <v>41</v>
      </c>
      <c r="NX18" s="117"/>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181</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15">
      <c r="A33" s="2"/>
      <c r="B33" s="14"/>
      <c r="D33" s="2"/>
      <c r="E33" s="2"/>
      <c r="F33" s="2"/>
      <c r="G33" s="65" t="s">
        <v>58</v>
      </c>
      <c r="H33" s="65"/>
      <c r="I33" s="65"/>
      <c r="J33" s="65"/>
      <c r="K33" s="65"/>
      <c r="L33" s="65"/>
      <c r="M33" s="65"/>
      <c r="N33" s="65"/>
      <c r="O33" s="65"/>
      <c r="P33" s="69">
        <f>データ!AI7</f>
        <v>98.2</v>
      </c>
      <c r="Q33" s="70"/>
      <c r="R33" s="70"/>
      <c r="S33" s="70"/>
      <c r="T33" s="70"/>
      <c r="U33" s="70"/>
      <c r="V33" s="70"/>
      <c r="W33" s="70"/>
      <c r="X33" s="70"/>
      <c r="Y33" s="70"/>
      <c r="Z33" s="70"/>
      <c r="AA33" s="70"/>
      <c r="AB33" s="70"/>
      <c r="AC33" s="70"/>
      <c r="AD33" s="71"/>
      <c r="AE33" s="69">
        <f>データ!AJ7</f>
        <v>97.3</v>
      </c>
      <c r="AF33" s="70"/>
      <c r="AG33" s="70"/>
      <c r="AH33" s="70"/>
      <c r="AI33" s="70"/>
      <c r="AJ33" s="70"/>
      <c r="AK33" s="70"/>
      <c r="AL33" s="70"/>
      <c r="AM33" s="70"/>
      <c r="AN33" s="70"/>
      <c r="AO33" s="70"/>
      <c r="AP33" s="70"/>
      <c r="AQ33" s="70"/>
      <c r="AR33" s="70"/>
      <c r="AS33" s="71"/>
      <c r="AT33" s="69">
        <f>データ!AK7</f>
        <v>108.5</v>
      </c>
      <c r="AU33" s="70"/>
      <c r="AV33" s="70"/>
      <c r="AW33" s="70"/>
      <c r="AX33" s="70"/>
      <c r="AY33" s="70"/>
      <c r="AZ33" s="70"/>
      <c r="BA33" s="70"/>
      <c r="BB33" s="70"/>
      <c r="BC33" s="70"/>
      <c r="BD33" s="70"/>
      <c r="BE33" s="70"/>
      <c r="BF33" s="70"/>
      <c r="BG33" s="70"/>
      <c r="BH33" s="71"/>
      <c r="BI33" s="69">
        <f>データ!AL7</f>
        <v>116.6</v>
      </c>
      <c r="BJ33" s="70"/>
      <c r="BK33" s="70"/>
      <c r="BL33" s="70"/>
      <c r="BM33" s="70"/>
      <c r="BN33" s="70"/>
      <c r="BO33" s="70"/>
      <c r="BP33" s="70"/>
      <c r="BQ33" s="70"/>
      <c r="BR33" s="70"/>
      <c r="BS33" s="70"/>
      <c r="BT33" s="70"/>
      <c r="BU33" s="70"/>
      <c r="BV33" s="70"/>
      <c r="BW33" s="71"/>
      <c r="BX33" s="69">
        <f>データ!AM7</f>
        <v>98.3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94.4</v>
      </c>
      <c r="DE33" s="70"/>
      <c r="DF33" s="70"/>
      <c r="DG33" s="70"/>
      <c r="DH33" s="70"/>
      <c r="DI33" s="70"/>
      <c r="DJ33" s="70"/>
      <c r="DK33" s="70"/>
      <c r="DL33" s="70"/>
      <c r="DM33" s="70"/>
      <c r="DN33" s="70"/>
      <c r="DO33" s="70"/>
      <c r="DP33" s="70"/>
      <c r="DQ33" s="70"/>
      <c r="DR33" s="71"/>
      <c r="DS33" s="69">
        <f>データ!AU7</f>
        <v>94.2</v>
      </c>
      <c r="DT33" s="70"/>
      <c r="DU33" s="70"/>
      <c r="DV33" s="70"/>
      <c r="DW33" s="70"/>
      <c r="DX33" s="70"/>
      <c r="DY33" s="70"/>
      <c r="DZ33" s="70"/>
      <c r="EA33" s="70"/>
      <c r="EB33" s="70"/>
      <c r="EC33" s="70"/>
      <c r="ED33" s="70"/>
      <c r="EE33" s="70"/>
      <c r="EF33" s="70"/>
      <c r="EG33" s="71"/>
      <c r="EH33" s="69">
        <f>データ!AV7</f>
        <v>90.1</v>
      </c>
      <c r="EI33" s="70"/>
      <c r="EJ33" s="70"/>
      <c r="EK33" s="70"/>
      <c r="EL33" s="70"/>
      <c r="EM33" s="70"/>
      <c r="EN33" s="70"/>
      <c r="EO33" s="70"/>
      <c r="EP33" s="70"/>
      <c r="EQ33" s="70"/>
      <c r="ER33" s="70"/>
      <c r="ES33" s="70"/>
      <c r="ET33" s="70"/>
      <c r="EU33" s="70"/>
      <c r="EV33" s="71"/>
      <c r="EW33" s="69">
        <f>データ!AW7</f>
        <v>87.9</v>
      </c>
      <c r="EX33" s="70"/>
      <c r="EY33" s="70"/>
      <c r="EZ33" s="70"/>
      <c r="FA33" s="70"/>
      <c r="FB33" s="70"/>
      <c r="FC33" s="70"/>
      <c r="FD33" s="70"/>
      <c r="FE33" s="70"/>
      <c r="FF33" s="70"/>
      <c r="FG33" s="70"/>
      <c r="FH33" s="70"/>
      <c r="FI33" s="70"/>
      <c r="FJ33" s="70"/>
      <c r="FK33" s="71"/>
      <c r="FL33" s="69">
        <f>データ!AX7</f>
        <v>78.5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94.4</v>
      </c>
      <c r="GS33" s="70"/>
      <c r="GT33" s="70"/>
      <c r="GU33" s="70"/>
      <c r="GV33" s="70"/>
      <c r="GW33" s="70"/>
      <c r="GX33" s="70"/>
      <c r="GY33" s="70"/>
      <c r="GZ33" s="70"/>
      <c r="HA33" s="70"/>
      <c r="HB33" s="70"/>
      <c r="HC33" s="70"/>
      <c r="HD33" s="70"/>
      <c r="HE33" s="70"/>
      <c r="HF33" s="71"/>
      <c r="HG33" s="69">
        <f>データ!BF7</f>
        <v>94.2</v>
      </c>
      <c r="HH33" s="70"/>
      <c r="HI33" s="70"/>
      <c r="HJ33" s="70"/>
      <c r="HK33" s="70"/>
      <c r="HL33" s="70"/>
      <c r="HM33" s="70"/>
      <c r="HN33" s="70"/>
      <c r="HO33" s="70"/>
      <c r="HP33" s="70"/>
      <c r="HQ33" s="70"/>
      <c r="HR33" s="70"/>
      <c r="HS33" s="70"/>
      <c r="HT33" s="70"/>
      <c r="HU33" s="71"/>
      <c r="HV33" s="69">
        <f>データ!BG7</f>
        <v>90.1</v>
      </c>
      <c r="HW33" s="70"/>
      <c r="HX33" s="70"/>
      <c r="HY33" s="70"/>
      <c r="HZ33" s="70"/>
      <c r="IA33" s="70"/>
      <c r="IB33" s="70"/>
      <c r="IC33" s="70"/>
      <c r="ID33" s="70"/>
      <c r="IE33" s="70"/>
      <c r="IF33" s="70"/>
      <c r="IG33" s="70"/>
      <c r="IH33" s="70"/>
      <c r="II33" s="70"/>
      <c r="IJ33" s="71"/>
      <c r="IK33" s="69">
        <f>データ!BH7</f>
        <v>85.7</v>
      </c>
      <c r="IL33" s="70"/>
      <c r="IM33" s="70"/>
      <c r="IN33" s="70"/>
      <c r="IO33" s="70"/>
      <c r="IP33" s="70"/>
      <c r="IQ33" s="70"/>
      <c r="IR33" s="70"/>
      <c r="IS33" s="70"/>
      <c r="IT33" s="70"/>
      <c r="IU33" s="70"/>
      <c r="IV33" s="70"/>
      <c r="IW33" s="70"/>
      <c r="IX33" s="70"/>
      <c r="IY33" s="71"/>
      <c r="IZ33" s="69">
        <f>データ!BI7</f>
        <v>76.400000000000006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73.8</v>
      </c>
      <c r="KG33" s="70"/>
      <c r="KH33" s="70"/>
      <c r="KI33" s="70"/>
      <c r="KJ33" s="70"/>
      <c r="KK33" s="70"/>
      <c r="KL33" s="70"/>
      <c r="KM33" s="70"/>
      <c r="KN33" s="70"/>
      <c r="KO33" s="70"/>
      <c r="KP33" s="70"/>
      <c r="KQ33" s="70"/>
      <c r="KR33" s="70"/>
      <c r="KS33" s="70"/>
      <c r="KT33" s="71"/>
      <c r="KU33" s="69">
        <f>データ!BQ7</f>
        <v>72.8</v>
      </c>
      <c r="KV33" s="70"/>
      <c r="KW33" s="70"/>
      <c r="KX33" s="70"/>
      <c r="KY33" s="70"/>
      <c r="KZ33" s="70"/>
      <c r="LA33" s="70"/>
      <c r="LB33" s="70"/>
      <c r="LC33" s="70"/>
      <c r="LD33" s="70"/>
      <c r="LE33" s="70"/>
      <c r="LF33" s="70"/>
      <c r="LG33" s="70"/>
      <c r="LH33" s="70"/>
      <c r="LI33" s="71"/>
      <c r="LJ33" s="69">
        <f>データ!BR7</f>
        <v>65.7</v>
      </c>
      <c r="LK33" s="70"/>
      <c r="LL33" s="70"/>
      <c r="LM33" s="70"/>
      <c r="LN33" s="70"/>
      <c r="LO33" s="70"/>
      <c r="LP33" s="70"/>
      <c r="LQ33" s="70"/>
      <c r="LR33" s="70"/>
      <c r="LS33" s="70"/>
      <c r="LT33" s="70"/>
      <c r="LU33" s="70"/>
      <c r="LV33" s="70"/>
      <c r="LW33" s="70"/>
      <c r="LX33" s="71"/>
      <c r="LY33" s="69">
        <f>データ!BS7</f>
        <v>60.9</v>
      </c>
      <c r="LZ33" s="70"/>
      <c r="MA33" s="70"/>
      <c r="MB33" s="70"/>
      <c r="MC33" s="70"/>
      <c r="MD33" s="70"/>
      <c r="ME33" s="70"/>
      <c r="MF33" s="70"/>
      <c r="MG33" s="70"/>
      <c r="MH33" s="70"/>
      <c r="MI33" s="70"/>
      <c r="MJ33" s="70"/>
      <c r="MK33" s="70"/>
      <c r="ML33" s="70"/>
      <c r="MM33" s="71"/>
      <c r="MN33" s="69">
        <f>データ!BT7</f>
        <v>54.5</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1.2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1.2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24.7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182</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53702</v>
      </c>
      <c r="Q55" s="67"/>
      <c r="R55" s="67"/>
      <c r="S55" s="67"/>
      <c r="T55" s="67"/>
      <c r="U55" s="67"/>
      <c r="V55" s="67"/>
      <c r="W55" s="67"/>
      <c r="X55" s="67"/>
      <c r="Y55" s="67"/>
      <c r="Z55" s="67"/>
      <c r="AA55" s="67"/>
      <c r="AB55" s="67"/>
      <c r="AC55" s="67"/>
      <c r="AD55" s="68"/>
      <c r="AE55" s="66">
        <f>データ!CB7</f>
        <v>55523</v>
      </c>
      <c r="AF55" s="67"/>
      <c r="AG55" s="67"/>
      <c r="AH55" s="67"/>
      <c r="AI55" s="67"/>
      <c r="AJ55" s="67"/>
      <c r="AK55" s="67"/>
      <c r="AL55" s="67"/>
      <c r="AM55" s="67"/>
      <c r="AN55" s="67"/>
      <c r="AO55" s="67"/>
      <c r="AP55" s="67"/>
      <c r="AQ55" s="67"/>
      <c r="AR55" s="67"/>
      <c r="AS55" s="68"/>
      <c r="AT55" s="66">
        <f>データ!CC7</f>
        <v>59318</v>
      </c>
      <c r="AU55" s="67"/>
      <c r="AV55" s="67"/>
      <c r="AW55" s="67"/>
      <c r="AX55" s="67"/>
      <c r="AY55" s="67"/>
      <c r="AZ55" s="67"/>
      <c r="BA55" s="67"/>
      <c r="BB55" s="67"/>
      <c r="BC55" s="67"/>
      <c r="BD55" s="67"/>
      <c r="BE55" s="67"/>
      <c r="BF55" s="67"/>
      <c r="BG55" s="67"/>
      <c r="BH55" s="68"/>
      <c r="BI55" s="66">
        <f>データ!CD7</f>
        <v>63073</v>
      </c>
      <c r="BJ55" s="67"/>
      <c r="BK55" s="67"/>
      <c r="BL55" s="67"/>
      <c r="BM55" s="67"/>
      <c r="BN55" s="67"/>
      <c r="BO55" s="67"/>
      <c r="BP55" s="67"/>
      <c r="BQ55" s="67"/>
      <c r="BR55" s="67"/>
      <c r="BS55" s="67"/>
      <c r="BT55" s="67"/>
      <c r="BU55" s="67"/>
      <c r="BV55" s="67"/>
      <c r="BW55" s="68"/>
      <c r="BX55" s="66">
        <f>データ!CE7</f>
        <v>65616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14196</v>
      </c>
      <c r="DE55" s="67"/>
      <c r="DF55" s="67"/>
      <c r="DG55" s="67"/>
      <c r="DH55" s="67"/>
      <c r="DI55" s="67"/>
      <c r="DJ55" s="67"/>
      <c r="DK55" s="67"/>
      <c r="DL55" s="67"/>
      <c r="DM55" s="67"/>
      <c r="DN55" s="67"/>
      <c r="DO55" s="67"/>
      <c r="DP55" s="67"/>
      <c r="DQ55" s="67"/>
      <c r="DR55" s="68"/>
      <c r="DS55" s="66">
        <f>データ!CM7</f>
        <v>14710</v>
      </c>
      <c r="DT55" s="67"/>
      <c r="DU55" s="67"/>
      <c r="DV55" s="67"/>
      <c r="DW55" s="67"/>
      <c r="DX55" s="67"/>
      <c r="DY55" s="67"/>
      <c r="DZ55" s="67"/>
      <c r="EA55" s="67"/>
      <c r="EB55" s="67"/>
      <c r="EC55" s="67"/>
      <c r="ED55" s="67"/>
      <c r="EE55" s="67"/>
      <c r="EF55" s="67"/>
      <c r="EG55" s="68"/>
      <c r="EH55" s="66">
        <f>データ!CN7</f>
        <v>15345</v>
      </c>
      <c r="EI55" s="67"/>
      <c r="EJ55" s="67"/>
      <c r="EK55" s="67"/>
      <c r="EL55" s="67"/>
      <c r="EM55" s="67"/>
      <c r="EN55" s="67"/>
      <c r="EO55" s="67"/>
      <c r="EP55" s="67"/>
      <c r="EQ55" s="67"/>
      <c r="ER55" s="67"/>
      <c r="ES55" s="67"/>
      <c r="ET55" s="67"/>
      <c r="EU55" s="67"/>
      <c r="EV55" s="68"/>
      <c r="EW55" s="66">
        <f>データ!CO7</f>
        <v>15311</v>
      </c>
      <c r="EX55" s="67"/>
      <c r="EY55" s="67"/>
      <c r="EZ55" s="67"/>
      <c r="FA55" s="67"/>
      <c r="FB55" s="67"/>
      <c r="FC55" s="67"/>
      <c r="FD55" s="67"/>
      <c r="FE55" s="67"/>
      <c r="FF55" s="67"/>
      <c r="FG55" s="67"/>
      <c r="FH55" s="67"/>
      <c r="FI55" s="67"/>
      <c r="FJ55" s="67"/>
      <c r="FK55" s="68"/>
      <c r="FL55" s="66">
        <f>データ!CP7</f>
        <v>16168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52.7</v>
      </c>
      <c r="GS55" s="70"/>
      <c r="GT55" s="70"/>
      <c r="GU55" s="70"/>
      <c r="GV55" s="70"/>
      <c r="GW55" s="70"/>
      <c r="GX55" s="70"/>
      <c r="GY55" s="70"/>
      <c r="GZ55" s="70"/>
      <c r="HA55" s="70"/>
      <c r="HB55" s="70"/>
      <c r="HC55" s="70"/>
      <c r="HD55" s="70"/>
      <c r="HE55" s="70"/>
      <c r="HF55" s="71"/>
      <c r="HG55" s="69">
        <f>データ!CX7</f>
        <v>52.4</v>
      </c>
      <c r="HH55" s="70"/>
      <c r="HI55" s="70"/>
      <c r="HJ55" s="70"/>
      <c r="HK55" s="70"/>
      <c r="HL55" s="70"/>
      <c r="HM55" s="70"/>
      <c r="HN55" s="70"/>
      <c r="HO55" s="70"/>
      <c r="HP55" s="70"/>
      <c r="HQ55" s="70"/>
      <c r="HR55" s="70"/>
      <c r="HS55" s="70"/>
      <c r="HT55" s="70"/>
      <c r="HU55" s="71"/>
      <c r="HV55" s="69">
        <f>データ!CY7</f>
        <v>46.4</v>
      </c>
      <c r="HW55" s="70"/>
      <c r="HX55" s="70"/>
      <c r="HY55" s="70"/>
      <c r="HZ55" s="70"/>
      <c r="IA55" s="70"/>
      <c r="IB55" s="70"/>
      <c r="IC55" s="70"/>
      <c r="ID55" s="70"/>
      <c r="IE55" s="70"/>
      <c r="IF55" s="70"/>
      <c r="IG55" s="70"/>
      <c r="IH55" s="70"/>
      <c r="II55" s="70"/>
      <c r="IJ55" s="71"/>
      <c r="IK55" s="69">
        <f>データ!CZ7</f>
        <v>45.2</v>
      </c>
      <c r="IL55" s="70"/>
      <c r="IM55" s="70"/>
      <c r="IN55" s="70"/>
      <c r="IO55" s="70"/>
      <c r="IP55" s="70"/>
      <c r="IQ55" s="70"/>
      <c r="IR55" s="70"/>
      <c r="IS55" s="70"/>
      <c r="IT55" s="70"/>
      <c r="IU55" s="70"/>
      <c r="IV55" s="70"/>
      <c r="IW55" s="70"/>
      <c r="IX55" s="70"/>
      <c r="IY55" s="71"/>
      <c r="IZ55" s="69">
        <f>データ!DA7</f>
        <v>47.6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21.9</v>
      </c>
      <c r="KG55" s="70"/>
      <c r="KH55" s="70"/>
      <c r="KI55" s="70"/>
      <c r="KJ55" s="70"/>
      <c r="KK55" s="70"/>
      <c r="KL55" s="70"/>
      <c r="KM55" s="70"/>
      <c r="KN55" s="70"/>
      <c r="KO55" s="70"/>
      <c r="KP55" s="70"/>
      <c r="KQ55" s="70"/>
      <c r="KR55" s="70"/>
      <c r="KS55" s="70"/>
      <c r="KT55" s="71"/>
      <c r="KU55" s="69">
        <f>データ!DI7</f>
        <v>23</v>
      </c>
      <c r="KV55" s="70"/>
      <c r="KW55" s="70"/>
      <c r="KX55" s="70"/>
      <c r="KY55" s="70"/>
      <c r="KZ55" s="70"/>
      <c r="LA55" s="70"/>
      <c r="LB55" s="70"/>
      <c r="LC55" s="70"/>
      <c r="LD55" s="70"/>
      <c r="LE55" s="70"/>
      <c r="LF55" s="70"/>
      <c r="LG55" s="70"/>
      <c r="LH55" s="70"/>
      <c r="LI55" s="71"/>
      <c r="LJ55" s="69">
        <f>データ!DJ7</f>
        <v>20.2</v>
      </c>
      <c r="LK55" s="70"/>
      <c r="LL55" s="70"/>
      <c r="LM55" s="70"/>
      <c r="LN55" s="70"/>
      <c r="LO55" s="70"/>
      <c r="LP55" s="70"/>
      <c r="LQ55" s="70"/>
      <c r="LR55" s="70"/>
      <c r="LS55" s="70"/>
      <c r="LT55" s="70"/>
      <c r="LU55" s="70"/>
      <c r="LV55" s="70"/>
      <c r="LW55" s="70"/>
      <c r="LX55" s="71"/>
      <c r="LY55" s="69">
        <f>データ!DK7</f>
        <v>17.8</v>
      </c>
      <c r="LZ55" s="70"/>
      <c r="MA55" s="70"/>
      <c r="MB55" s="70"/>
      <c r="MC55" s="70"/>
      <c r="MD55" s="70"/>
      <c r="ME55" s="70"/>
      <c r="MF55" s="70"/>
      <c r="MG55" s="70"/>
      <c r="MH55" s="70"/>
      <c r="MI55" s="70"/>
      <c r="MJ55" s="70"/>
      <c r="MK55" s="70"/>
      <c r="ML55" s="70"/>
      <c r="MM55" s="71"/>
      <c r="MN55" s="69">
        <f>データ!DL7</f>
        <v>20.399999999999999</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1.2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1.2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1.2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180</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1.9</v>
      </c>
      <c r="Q79" s="70"/>
      <c r="R79" s="70"/>
      <c r="S79" s="70"/>
      <c r="T79" s="70"/>
      <c r="U79" s="70"/>
      <c r="V79" s="70"/>
      <c r="W79" s="70"/>
      <c r="X79" s="70"/>
      <c r="Y79" s="70"/>
      <c r="Z79" s="70"/>
      <c r="AA79" s="70"/>
      <c r="AB79" s="70"/>
      <c r="AC79" s="70"/>
      <c r="AD79" s="71"/>
      <c r="AE79" s="69">
        <f>データ!DT7</f>
        <v>5.7</v>
      </c>
      <c r="AF79" s="70"/>
      <c r="AG79" s="70"/>
      <c r="AH79" s="70"/>
      <c r="AI79" s="70"/>
      <c r="AJ79" s="70"/>
      <c r="AK79" s="70"/>
      <c r="AL79" s="70"/>
      <c r="AM79" s="70"/>
      <c r="AN79" s="70"/>
      <c r="AO79" s="70"/>
      <c r="AP79" s="70"/>
      <c r="AQ79" s="70"/>
      <c r="AR79" s="70"/>
      <c r="AS79" s="71"/>
      <c r="AT79" s="69">
        <f>データ!DU7</f>
        <v>0.8</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44.7</v>
      </c>
      <c r="DH79" s="70"/>
      <c r="DI79" s="70"/>
      <c r="DJ79" s="70"/>
      <c r="DK79" s="70"/>
      <c r="DL79" s="70"/>
      <c r="DM79" s="70"/>
      <c r="DN79" s="70"/>
      <c r="DO79" s="70"/>
      <c r="DP79" s="70"/>
      <c r="DQ79" s="70"/>
      <c r="DR79" s="70"/>
      <c r="DS79" s="70"/>
      <c r="DT79" s="70"/>
      <c r="DU79" s="71"/>
      <c r="DV79" s="69">
        <f>データ!EE7</f>
        <v>45.8</v>
      </c>
      <c r="DW79" s="70"/>
      <c r="DX79" s="70"/>
      <c r="DY79" s="70"/>
      <c r="DZ79" s="70"/>
      <c r="EA79" s="70"/>
      <c r="EB79" s="70"/>
      <c r="EC79" s="70"/>
      <c r="ED79" s="70"/>
      <c r="EE79" s="70"/>
      <c r="EF79" s="70"/>
      <c r="EG79" s="70"/>
      <c r="EH79" s="70"/>
      <c r="EI79" s="70"/>
      <c r="EJ79" s="71"/>
      <c r="EK79" s="69">
        <f>データ!EF7</f>
        <v>48.9</v>
      </c>
      <c r="EL79" s="70"/>
      <c r="EM79" s="70"/>
      <c r="EN79" s="70"/>
      <c r="EO79" s="70"/>
      <c r="EP79" s="70"/>
      <c r="EQ79" s="70"/>
      <c r="ER79" s="70"/>
      <c r="ES79" s="70"/>
      <c r="ET79" s="70"/>
      <c r="EU79" s="70"/>
      <c r="EV79" s="70"/>
      <c r="EW79" s="70"/>
      <c r="EX79" s="70"/>
      <c r="EY79" s="71"/>
      <c r="EZ79" s="69">
        <f>データ!EG7</f>
        <v>41.5</v>
      </c>
      <c r="FA79" s="70"/>
      <c r="FB79" s="70"/>
      <c r="FC79" s="70"/>
      <c r="FD79" s="70"/>
      <c r="FE79" s="70"/>
      <c r="FF79" s="70"/>
      <c r="FG79" s="70"/>
      <c r="FH79" s="70"/>
      <c r="FI79" s="70"/>
      <c r="FJ79" s="70"/>
      <c r="FK79" s="70"/>
      <c r="FL79" s="70"/>
      <c r="FM79" s="70"/>
      <c r="FN79" s="71"/>
      <c r="FO79" s="69">
        <f>データ!EH7</f>
        <v>45.2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56.1</v>
      </c>
      <c r="GU79" s="70"/>
      <c r="GV79" s="70"/>
      <c r="GW79" s="70"/>
      <c r="GX79" s="70"/>
      <c r="GY79" s="70"/>
      <c r="GZ79" s="70"/>
      <c r="HA79" s="70"/>
      <c r="HB79" s="70"/>
      <c r="HC79" s="70"/>
      <c r="HD79" s="70"/>
      <c r="HE79" s="70"/>
      <c r="HF79" s="70"/>
      <c r="HG79" s="70"/>
      <c r="HH79" s="71"/>
      <c r="HI79" s="69">
        <f>データ!EP7</f>
        <v>53.8</v>
      </c>
      <c r="HJ79" s="70"/>
      <c r="HK79" s="70"/>
      <c r="HL79" s="70"/>
      <c r="HM79" s="70"/>
      <c r="HN79" s="70"/>
      <c r="HO79" s="70"/>
      <c r="HP79" s="70"/>
      <c r="HQ79" s="70"/>
      <c r="HR79" s="70"/>
      <c r="HS79" s="70"/>
      <c r="HT79" s="70"/>
      <c r="HU79" s="70"/>
      <c r="HV79" s="70"/>
      <c r="HW79" s="71"/>
      <c r="HX79" s="69">
        <f>データ!EQ7</f>
        <v>57.2</v>
      </c>
      <c r="HY79" s="70"/>
      <c r="HZ79" s="70"/>
      <c r="IA79" s="70"/>
      <c r="IB79" s="70"/>
      <c r="IC79" s="70"/>
      <c r="ID79" s="70"/>
      <c r="IE79" s="70"/>
      <c r="IF79" s="70"/>
      <c r="IG79" s="70"/>
      <c r="IH79" s="70"/>
      <c r="II79" s="70"/>
      <c r="IJ79" s="70"/>
      <c r="IK79" s="70"/>
      <c r="IL79" s="71"/>
      <c r="IM79" s="69">
        <f>データ!ER7</f>
        <v>44.4</v>
      </c>
      <c r="IN79" s="70"/>
      <c r="IO79" s="70"/>
      <c r="IP79" s="70"/>
      <c r="IQ79" s="70"/>
      <c r="IR79" s="70"/>
      <c r="IS79" s="70"/>
      <c r="IT79" s="70"/>
      <c r="IU79" s="70"/>
      <c r="IV79" s="70"/>
      <c r="IW79" s="70"/>
      <c r="IX79" s="70"/>
      <c r="IY79" s="70"/>
      <c r="IZ79" s="70"/>
      <c r="JA79" s="71"/>
      <c r="JB79" s="69">
        <f>データ!ES7</f>
        <v>50</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8226876</v>
      </c>
      <c r="KH79" s="67"/>
      <c r="KI79" s="67"/>
      <c r="KJ79" s="67"/>
      <c r="KK79" s="67"/>
      <c r="KL79" s="67"/>
      <c r="KM79" s="67"/>
      <c r="KN79" s="67"/>
      <c r="KO79" s="67"/>
      <c r="KP79" s="67"/>
      <c r="KQ79" s="67"/>
      <c r="KR79" s="67"/>
      <c r="KS79" s="67"/>
      <c r="KT79" s="67"/>
      <c r="KU79" s="68"/>
      <c r="KV79" s="66">
        <f>データ!FA7</f>
        <v>10026039</v>
      </c>
      <c r="KW79" s="67"/>
      <c r="KX79" s="67"/>
      <c r="KY79" s="67"/>
      <c r="KZ79" s="67"/>
      <c r="LA79" s="67"/>
      <c r="LB79" s="67"/>
      <c r="LC79" s="67"/>
      <c r="LD79" s="67"/>
      <c r="LE79" s="67"/>
      <c r="LF79" s="67"/>
      <c r="LG79" s="67"/>
      <c r="LH79" s="67"/>
      <c r="LI79" s="67"/>
      <c r="LJ79" s="68"/>
      <c r="LK79" s="66">
        <f>データ!FB7</f>
        <v>11756270</v>
      </c>
      <c r="LL79" s="67"/>
      <c r="LM79" s="67"/>
      <c r="LN79" s="67"/>
      <c r="LO79" s="67"/>
      <c r="LP79" s="67"/>
      <c r="LQ79" s="67"/>
      <c r="LR79" s="67"/>
      <c r="LS79" s="67"/>
      <c r="LT79" s="67"/>
      <c r="LU79" s="67"/>
      <c r="LV79" s="67"/>
      <c r="LW79" s="67"/>
      <c r="LX79" s="67"/>
      <c r="LY79" s="68"/>
      <c r="LZ79" s="66">
        <f>データ!FC7</f>
        <v>14413941</v>
      </c>
      <c r="MA79" s="67"/>
      <c r="MB79" s="67"/>
      <c r="MC79" s="67"/>
      <c r="MD79" s="67"/>
      <c r="ME79" s="67"/>
      <c r="MF79" s="67"/>
      <c r="MG79" s="67"/>
      <c r="MH79" s="67"/>
      <c r="MI79" s="67"/>
      <c r="MJ79" s="67"/>
      <c r="MK79" s="67"/>
      <c r="ML79" s="67"/>
      <c r="MM79" s="67"/>
      <c r="MN79" s="68"/>
      <c r="MO79" s="66">
        <f>データ!FD7</f>
        <v>17573704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0.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0.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0.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KT+wTWeLbhyfyky3yCWvq1nfWQ9tC2bhia8Mg8g6ypnCDdRpAEK1Fib0XP8aQzz6QxDfDejjLfCIxY/RqF7jg==" saltValue="G7OSAq3EUwX1SF7ZH2fLo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111</v>
      </c>
      <c r="AJ4" s="165"/>
      <c r="AK4" s="165"/>
      <c r="AL4" s="165"/>
      <c r="AM4" s="165"/>
      <c r="AN4" s="165"/>
      <c r="AO4" s="165"/>
      <c r="AP4" s="165"/>
      <c r="AQ4" s="165"/>
      <c r="AR4" s="165"/>
      <c r="AS4" s="166"/>
      <c r="AT4" s="163" t="s">
        <v>112</v>
      </c>
      <c r="AU4" s="162"/>
      <c r="AV4" s="162"/>
      <c r="AW4" s="162"/>
      <c r="AX4" s="162"/>
      <c r="AY4" s="162"/>
      <c r="AZ4" s="162"/>
      <c r="BA4" s="162"/>
      <c r="BB4" s="162"/>
      <c r="BC4" s="162"/>
      <c r="BD4" s="162"/>
      <c r="BE4" s="163" t="s">
        <v>113</v>
      </c>
      <c r="BF4" s="162"/>
      <c r="BG4" s="162"/>
      <c r="BH4" s="162"/>
      <c r="BI4" s="162"/>
      <c r="BJ4" s="162"/>
      <c r="BK4" s="162"/>
      <c r="BL4" s="162"/>
      <c r="BM4" s="162"/>
      <c r="BN4" s="162"/>
      <c r="BO4" s="162"/>
      <c r="BP4" s="164" t="s">
        <v>114</v>
      </c>
      <c r="BQ4" s="165"/>
      <c r="BR4" s="165"/>
      <c r="BS4" s="165"/>
      <c r="BT4" s="165"/>
      <c r="BU4" s="165"/>
      <c r="BV4" s="165"/>
      <c r="BW4" s="165"/>
      <c r="BX4" s="165"/>
      <c r="BY4" s="165"/>
      <c r="BZ4" s="166"/>
      <c r="CA4" s="162" t="s">
        <v>115</v>
      </c>
      <c r="CB4" s="162"/>
      <c r="CC4" s="162"/>
      <c r="CD4" s="162"/>
      <c r="CE4" s="162"/>
      <c r="CF4" s="162"/>
      <c r="CG4" s="162"/>
      <c r="CH4" s="162"/>
      <c r="CI4" s="162"/>
      <c r="CJ4" s="162"/>
      <c r="CK4" s="162"/>
      <c r="CL4" s="163" t="s">
        <v>116</v>
      </c>
      <c r="CM4" s="162"/>
      <c r="CN4" s="162"/>
      <c r="CO4" s="162"/>
      <c r="CP4" s="162"/>
      <c r="CQ4" s="162"/>
      <c r="CR4" s="162"/>
      <c r="CS4" s="162"/>
      <c r="CT4" s="162"/>
      <c r="CU4" s="162"/>
      <c r="CV4" s="162"/>
      <c r="CW4" s="162" t="s">
        <v>117</v>
      </c>
      <c r="CX4" s="162"/>
      <c r="CY4" s="162"/>
      <c r="CZ4" s="162"/>
      <c r="DA4" s="162"/>
      <c r="DB4" s="162"/>
      <c r="DC4" s="162"/>
      <c r="DD4" s="162"/>
      <c r="DE4" s="162"/>
      <c r="DF4" s="162"/>
      <c r="DG4" s="162"/>
      <c r="DH4" s="162" t="s">
        <v>118</v>
      </c>
      <c r="DI4" s="162"/>
      <c r="DJ4" s="162"/>
      <c r="DK4" s="162"/>
      <c r="DL4" s="162"/>
      <c r="DM4" s="162"/>
      <c r="DN4" s="162"/>
      <c r="DO4" s="162"/>
      <c r="DP4" s="162"/>
      <c r="DQ4" s="162"/>
      <c r="DR4" s="162"/>
      <c r="DS4" s="163" t="s">
        <v>119</v>
      </c>
      <c r="DT4" s="162"/>
      <c r="DU4" s="162"/>
      <c r="DV4" s="162"/>
      <c r="DW4" s="162"/>
      <c r="DX4" s="162"/>
      <c r="DY4" s="162"/>
      <c r="DZ4" s="162"/>
      <c r="EA4" s="162"/>
      <c r="EB4" s="162"/>
      <c r="EC4" s="162"/>
      <c r="ED4" s="164" t="s">
        <v>120</v>
      </c>
      <c r="EE4" s="165"/>
      <c r="EF4" s="165"/>
      <c r="EG4" s="165"/>
      <c r="EH4" s="165"/>
      <c r="EI4" s="165"/>
      <c r="EJ4" s="165"/>
      <c r="EK4" s="165"/>
      <c r="EL4" s="165"/>
      <c r="EM4" s="165"/>
      <c r="EN4" s="166"/>
      <c r="EO4" s="162" t="s">
        <v>121</v>
      </c>
      <c r="EP4" s="162"/>
      <c r="EQ4" s="162"/>
      <c r="ER4" s="162"/>
      <c r="ES4" s="162"/>
      <c r="ET4" s="162"/>
      <c r="EU4" s="162"/>
      <c r="EV4" s="162"/>
      <c r="EW4" s="162"/>
      <c r="EX4" s="162"/>
      <c r="EY4" s="162"/>
      <c r="EZ4" s="162" t="s">
        <v>122</v>
      </c>
      <c r="FA4" s="162"/>
      <c r="FB4" s="162"/>
      <c r="FC4" s="162"/>
      <c r="FD4" s="162"/>
      <c r="FE4" s="162"/>
      <c r="FF4" s="162"/>
      <c r="FG4" s="162"/>
      <c r="FH4" s="162"/>
      <c r="FI4" s="162"/>
      <c r="FJ4" s="162"/>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159</v>
      </c>
      <c r="B6" s="50">
        <f>B8</f>
        <v>2022</v>
      </c>
      <c r="C6" s="50">
        <f t="shared" ref="C6:M6" si="2">C8</f>
        <v>367500</v>
      </c>
      <c r="D6" s="50">
        <f t="shared" si="2"/>
        <v>46</v>
      </c>
      <c r="E6" s="50">
        <f t="shared" si="2"/>
        <v>6</v>
      </c>
      <c r="F6" s="50">
        <f t="shared" si="2"/>
        <v>0</v>
      </c>
      <c r="G6" s="50">
        <f t="shared" si="2"/>
        <v>1</v>
      </c>
      <c r="H6" s="159" t="str">
        <f>IF(H8&lt;&gt;I8,H8,"")&amp;IF(I8&lt;&gt;J8,I8,"")&amp;"　"&amp;J8</f>
        <v>徳島県地方独立行政法人徳島県鳴門病院　徳島県鳴門病院</v>
      </c>
      <c r="I6" s="160"/>
      <c r="J6" s="161"/>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15</v>
      </c>
      <c r="R6" s="50" t="str">
        <f t="shared" si="3"/>
        <v>対象</v>
      </c>
      <c r="S6" s="50" t="str">
        <f t="shared" si="3"/>
        <v>ド 透 訓 ガ</v>
      </c>
      <c r="T6" s="50" t="str">
        <f t="shared" si="3"/>
        <v>救 臨 災 地</v>
      </c>
      <c r="U6" s="51" t="str">
        <f>U8</f>
        <v>-</v>
      </c>
      <c r="V6" s="51">
        <f>V8</f>
        <v>31282</v>
      </c>
      <c r="W6" s="50" t="str">
        <f>W8</f>
        <v>-</v>
      </c>
      <c r="X6" s="50" t="str">
        <f t="shared" ref="X6" si="4">X8</f>
        <v>第２種該当</v>
      </c>
      <c r="Y6" s="50" t="str">
        <f t="shared" si="3"/>
        <v>７：１</v>
      </c>
      <c r="Z6" s="51">
        <f t="shared" si="3"/>
        <v>307</v>
      </c>
      <c r="AA6" s="51" t="str">
        <f t="shared" si="3"/>
        <v>-</v>
      </c>
      <c r="AB6" s="51" t="str">
        <f t="shared" si="3"/>
        <v>-</v>
      </c>
      <c r="AC6" s="51" t="str">
        <f t="shared" si="3"/>
        <v>-</v>
      </c>
      <c r="AD6" s="51" t="str">
        <f t="shared" si="3"/>
        <v>-</v>
      </c>
      <c r="AE6" s="51">
        <f t="shared" si="3"/>
        <v>307</v>
      </c>
      <c r="AF6" s="51">
        <f t="shared" si="3"/>
        <v>248</v>
      </c>
      <c r="AG6" s="51" t="str">
        <f t="shared" si="3"/>
        <v>-</v>
      </c>
      <c r="AH6" s="51">
        <f t="shared" si="3"/>
        <v>248</v>
      </c>
      <c r="AI6" s="52">
        <f>IF(AI8="-",NA(),AI8)</f>
        <v>98.2</v>
      </c>
      <c r="AJ6" s="52">
        <f t="shared" ref="AJ6:AR6" si="5">IF(AJ8="-",NA(),AJ8)</f>
        <v>97.3</v>
      </c>
      <c r="AK6" s="52">
        <f t="shared" si="5"/>
        <v>108.5</v>
      </c>
      <c r="AL6" s="52">
        <f t="shared" si="5"/>
        <v>116.6</v>
      </c>
      <c r="AM6" s="52">
        <f t="shared" si="5"/>
        <v>98.3</v>
      </c>
      <c r="AN6" s="52">
        <f t="shared" si="5"/>
        <v>97.8</v>
      </c>
      <c r="AO6" s="52">
        <f t="shared" si="5"/>
        <v>97</v>
      </c>
      <c r="AP6" s="52">
        <f t="shared" si="5"/>
        <v>102.4</v>
      </c>
      <c r="AQ6" s="52">
        <f t="shared" si="5"/>
        <v>107.2</v>
      </c>
      <c r="AR6" s="52">
        <f t="shared" si="5"/>
        <v>104.8</v>
      </c>
      <c r="AS6" s="52" t="str">
        <f>IF(AS8="-","【-】","【"&amp;SUBSTITUTE(TEXT(AS8,"#,##0.0"),"-","△")&amp;"】")</f>
        <v>【103.5】</v>
      </c>
      <c r="AT6" s="52">
        <f>IF(AT8="-",NA(),AT8)</f>
        <v>94.4</v>
      </c>
      <c r="AU6" s="52">
        <f t="shared" ref="AU6:BC6" si="6">IF(AU8="-",NA(),AU8)</f>
        <v>94.2</v>
      </c>
      <c r="AV6" s="52">
        <f t="shared" si="6"/>
        <v>90.1</v>
      </c>
      <c r="AW6" s="52">
        <f t="shared" si="6"/>
        <v>87.9</v>
      </c>
      <c r="AX6" s="52">
        <f t="shared" si="6"/>
        <v>78.5</v>
      </c>
      <c r="AY6" s="52">
        <f t="shared" si="6"/>
        <v>89.7</v>
      </c>
      <c r="AZ6" s="52">
        <f t="shared" si="6"/>
        <v>89.3</v>
      </c>
      <c r="BA6" s="52">
        <f t="shared" si="6"/>
        <v>84.1</v>
      </c>
      <c r="BB6" s="52">
        <f t="shared" si="6"/>
        <v>86.3</v>
      </c>
      <c r="BC6" s="52">
        <f t="shared" si="6"/>
        <v>86.6</v>
      </c>
      <c r="BD6" s="52" t="str">
        <f>IF(BD8="-","【-】","【"&amp;SUBSTITUTE(TEXT(BD8,"#,##0.0"),"-","△")&amp;"】")</f>
        <v>【86.4】</v>
      </c>
      <c r="BE6" s="52">
        <f>IF(BE8="-",NA(),BE8)</f>
        <v>94.4</v>
      </c>
      <c r="BF6" s="52">
        <f t="shared" ref="BF6:BN6" si="7">IF(BF8="-",NA(),BF8)</f>
        <v>94.2</v>
      </c>
      <c r="BG6" s="52">
        <f t="shared" si="7"/>
        <v>90.1</v>
      </c>
      <c r="BH6" s="52">
        <f t="shared" si="7"/>
        <v>85.7</v>
      </c>
      <c r="BI6" s="52">
        <f t="shared" si="7"/>
        <v>76.400000000000006</v>
      </c>
      <c r="BJ6" s="52">
        <f t="shared" si="7"/>
        <v>86.7</v>
      </c>
      <c r="BK6" s="52">
        <f t="shared" si="7"/>
        <v>86.5</v>
      </c>
      <c r="BL6" s="52">
        <f t="shared" si="7"/>
        <v>81.400000000000006</v>
      </c>
      <c r="BM6" s="52">
        <f t="shared" si="7"/>
        <v>83.7</v>
      </c>
      <c r="BN6" s="52">
        <f t="shared" si="7"/>
        <v>84</v>
      </c>
      <c r="BO6" s="52" t="str">
        <f>IF(BO8="-","【-】","【"&amp;SUBSTITUTE(TEXT(BO8,"#,##0.0"),"-","△")&amp;"】")</f>
        <v>【83.7】</v>
      </c>
      <c r="BP6" s="52">
        <f>IF(BP8="-",NA(),BP8)</f>
        <v>73.8</v>
      </c>
      <c r="BQ6" s="52">
        <f t="shared" ref="BQ6:BY6" si="8">IF(BQ8="-",NA(),BQ8)</f>
        <v>72.8</v>
      </c>
      <c r="BR6" s="52">
        <f t="shared" si="8"/>
        <v>65.7</v>
      </c>
      <c r="BS6" s="52">
        <f t="shared" si="8"/>
        <v>60.9</v>
      </c>
      <c r="BT6" s="52">
        <f t="shared" si="8"/>
        <v>54.5</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53702</v>
      </c>
      <c r="CB6" s="53">
        <f t="shared" ref="CB6:CJ6" si="9">IF(CB8="-",NA(),CB8)</f>
        <v>55523</v>
      </c>
      <c r="CC6" s="53">
        <f t="shared" si="9"/>
        <v>59318</v>
      </c>
      <c r="CD6" s="53">
        <f t="shared" si="9"/>
        <v>63073</v>
      </c>
      <c r="CE6" s="53">
        <f t="shared" si="9"/>
        <v>65616</v>
      </c>
      <c r="CF6" s="53">
        <f t="shared" si="9"/>
        <v>52405</v>
      </c>
      <c r="CG6" s="53">
        <f t="shared" si="9"/>
        <v>53523</v>
      </c>
      <c r="CH6" s="53">
        <f t="shared" si="9"/>
        <v>57368</v>
      </c>
      <c r="CI6" s="53">
        <f t="shared" si="9"/>
        <v>59838</v>
      </c>
      <c r="CJ6" s="53">
        <f t="shared" si="9"/>
        <v>62697</v>
      </c>
      <c r="CK6" s="52" t="str">
        <f>IF(CK8="-","【-】","【"&amp;SUBSTITUTE(TEXT(CK8,"#,##0"),"-","△")&amp;"】")</f>
        <v>【61,837】</v>
      </c>
      <c r="CL6" s="53">
        <f>IF(CL8="-",NA(),CL8)</f>
        <v>14196</v>
      </c>
      <c r="CM6" s="53">
        <f t="shared" ref="CM6:CU6" si="10">IF(CM8="-",NA(),CM8)</f>
        <v>14710</v>
      </c>
      <c r="CN6" s="53">
        <f t="shared" si="10"/>
        <v>15345</v>
      </c>
      <c r="CO6" s="53">
        <f t="shared" si="10"/>
        <v>15311</v>
      </c>
      <c r="CP6" s="53">
        <f t="shared" si="10"/>
        <v>16168</v>
      </c>
      <c r="CQ6" s="53">
        <f t="shared" si="10"/>
        <v>14290</v>
      </c>
      <c r="CR6" s="53">
        <f t="shared" si="10"/>
        <v>15111</v>
      </c>
      <c r="CS6" s="53">
        <f t="shared" si="10"/>
        <v>15986</v>
      </c>
      <c r="CT6" s="53">
        <f t="shared" si="10"/>
        <v>16421</v>
      </c>
      <c r="CU6" s="53">
        <f t="shared" si="10"/>
        <v>17279</v>
      </c>
      <c r="CV6" s="52" t="str">
        <f>IF(CV8="-","【-】","【"&amp;SUBSTITUTE(TEXT(CV8,"#,##0"),"-","△")&amp;"】")</f>
        <v>【17,600】</v>
      </c>
      <c r="CW6" s="52">
        <f>IF(CW8="-",NA(),CW8)</f>
        <v>52.7</v>
      </c>
      <c r="CX6" s="52">
        <f t="shared" ref="CX6:DF6" si="11">IF(CX8="-",NA(),CX8)</f>
        <v>52.4</v>
      </c>
      <c r="CY6" s="52">
        <f t="shared" si="11"/>
        <v>46.4</v>
      </c>
      <c r="CZ6" s="52">
        <f t="shared" si="11"/>
        <v>45.2</v>
      </c>
      <c r="DA6" s="52">
        <f t="shared" si="11"/>
        <v>47.6</v>
      </c>
      <c r="DB6" s="52">
        <f t="shared" si="11"/>
        <v>56</v>
      </c>
      <c r="DC6" s="52">
        <f t="shared" si="11"/>
        <v>56.2</v>
      </c>
      <c r="DD6" s="52">
        <f t="shared" si="11"/>
        <v>60.8</v>
      </c>
      <c r="DE6" s="52">
        <f t="shared" si="11"/>
        <v>57.4</v>
      </c>
      <c r="DF6" s="52">
        <f t="shared" si="11"/>
        <v>55.7</v>
      </c>
      <c r="DG6" s="52" t="str">
        <f>IF(DG8="-","【-】","【"&amp;SUBSTITUTE(TEXT(DG8,"#,##0.0"),"-","△")&amp;"】")</f>
        <v>【55.6】</v>
      </c>
      <c r="DH6" s="52">
        <f>IF(DH8="-",NA(),DH8)</f>
        <v>21.9</v>
      </c>
      <c r="DI6" s="52">
        <f t="shared" ref="DI6:DQ6" si="12">IF(DI8="-",NA(),DI8)</f>
        <v>23</v>
      </c>
      <c r="DJ6" s="52">
        <f t="shared" si="12"/>
        <v>20.2</v>
      </c>
      <c r="DK6" s="52">
        <f t="shared" si="12"/>
        <v>17.8</v>
      </c>
      <c r="DL6" s="52">
        <f t="shared" si="12"/>
        <v>20.399999999999999</v>
      </c>
      <c r="DM6" s="52">
        <f t="shared" si="12"/>
        <v>23.6</v>
      </c>
      <c r="DN6" s="52">
        <f t="shared" si="12"/>
        <v>24.2</v>
      </c>
      <c r="DO6" s="52">
        <f t="shared" si="12"/>
        <v>24.1</v>
      </c>
      <c r="DP6" s="52">
        <f t="shared" si="12"/>
        <v>23.9</v>
      </c>
      <c r="DQ6" s="52">
        <f t="shared" si="12"/>
        <v>24.4</v>
      </c>
      <c r="DR6" s="52" t="str">
        <f>IF(DR8="-","【-】","【"&amp;SUBSTITUTE(TEXT(DR8,"#,##0.0"),"-","△")&amp;"】")</f>
        <v>【25.1】</v>
      </c>
      <c r="DS6" s="52">
        <f>IF(DS8="-",NA(),DS8)</f>
        <v>1.9</v>
      </c>
      <c r="DT6" s="52">
        <f t="shared" ref="DT6:EB6" si="13">IF(DT8="-",NA(),DT8)</f>
        <v>5.7</v>
      </c>
      <c r="DU6" s="52">
        <f t="shared" si="13"/>
        <v>0.8</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44.7</v>
      </c>
      <c r="EE6" s="52">
        <f t="shared" ref="EE6:EM6" si="14">IF(EE8="-",NA(),EE8)</f>
        <v>45.8</v>
      </c>
      <c r="EF6" s="52">
        <f t="shared" si="14"/>
        <v>48.9</v>
      </c>
      <c r="EG6" s="52">
        <f t="shared" si="14"/>
        <v>41.5</v>
      </c>
      <c r="EH6" s="52">
        <f t="shared" si="14"/>
        <v>45.2</v>
      </c>
      <c r="EI6" s="52">
        <f t="shared" si="14"/>
        <v>51.9</v>
      </c>
      <c r="EJ6" s="52">
        <f t="shared" si="14"/>
        <v>52.9</v>
      </c>
      <c r="EK6" s="52">
        <f t="shared" si="14"/>
        <v>54.3</v>
      </c>
      <c r="EL6" s="52">
        <f t="shared" si="14"/>
        <v>54.9</v>
      </c>
      <c r="EM6" s="52">
        <f t="shared" si="14"/>
        <v>56.1</v>
      </c>
      <c r="EN6" s="52" t="str">
        <f>IF(EN8="-","【-】","【"&amp;SUBSTITUTE(TEXT(EN8,"#,##0.0"),"-","△")&amp;"】")</f>
        <v>【56.4】</v>
      </c>
      <c r="EO6" s="52">
        <f>IF(EO8="-",NA(),EO8)</f>
        <v>56.1</v>
      </c>
      <c r="EP6" s="52">
        <f t="shared" ref="EP6:EX6" si="15">IF(EP8="-",NA(),EP8)</f>
        <v>53.8</v>
      </c>
      <c r="EQ6" s="52">
        <f t="shared" si="15"/>
        <v>57.2</v>
      </c>
      <c r="ER6" s="52">
        <f t="shared" si="15"/>
        <v>44.4</v>
      </c>
      <c r="ES6" s="52">
        <f t="shared" si="15"/>
        <v>50</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8226876</v>
      </c>
      <c r="FA6" s="53">
        <f t="shared" ref="FA6:FI6" si="16">IF(FA8="-",NA(),FA8)</f>
        <v>10026039</v>
      </c>
      <c r="FB6" s="53">
        <f t="shared" si="16"/>
        <v>11756270</v>
      </c>
      <c r="FC6" s="53">
        <f t="shared" si="16"/>
        <v>14413941</v>
      </c>
      <c r="FD6" s="53">
        <f t="shared" si="16"/>
        <v>17573704</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160</v>
      </c>
      <c r="B7" s="50">
        <f t="shared" ref="B7:AH7" si="17">B8</f>
        <v>2022</v>
      </c>
      <c r="C7" s="50">
        <f t="shared" si="17"/>
        <v>367500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15</v>
      </c>
      <c r="R7" s="50" t="str">
        <f t="shared" si="17"/>
        <v>対象</v>
      </c>
      <c r="S7" s="50" t="str">
        <f t="shared" si="17"/>
        <v>ド 透 訓 ガ</v>
      </c>
      <c r="T7" s="50" t="str">
        <f t="shared" si="17"/>
        <v>救 臨 災 地</v>
      </c>
      <c r="U7" s="51" t="str">
        <f>U8</f>
        <v>-</v>
      </c>
      <c r="V7" s="51">
        <f>V8</f>
        <v>31282</v>
      </c>
      <c r="W7" s="50" t="str">
        <f>W8</f>
        <v>-</v>
      </c>
      <c r="X7" s="50" t="str">
        <f t="shared" si="17"/>
        <v>第２種該当</v>
      </c>
      <c r="Y7" s="50" t="str">
        <f t="shared" si="17"/>
        <v>７：１</v>
      </c>
      <c r="Z7" s="51">
        <f t="shared" si="17"/>
        <v>307</v>
      </c>
      <c r="AA7" s="51" t="str">
        <f t="shared" si="17"/>
        <v>-</v>
      </c>
      <c r="AB7" s="51" t="str">
        <f t="shared" si="17"/>
        <v>-</v>
      </c>
      <c r="AC7" s="51" t="str">
        <f t="shared" si="17"/>
        <v>-</v>
      </c>
      <c r="AD7" s="51" t="str">
        <f t="shared" si="17"/>
        <v>-</v>
      </c>
      <c r="AE7" s="51">
        <f t="shared" si="17"/>
        <v>307</v>
      </c>
      <c r="AF7" s="51">
        <f t="shared" si="17"/>
        <v>248</v>
      </c>
      <c r="AG7" s="51" t="str">
        <f t="shared" si="17"/>
        <v>-</v>
      </c>
      <c r="AH7" s="51">
        <f t="shared" si="17"/>
        <v>248</v>
      </c>
      <c r="AI7" s="52">
        <f>AI8</f>
        <v>98.2</v>
      </c>
      <c r="AJ7" s="52">
        <f t="shared" ref="AJ7:AR7" si="18">AJ8</f>
        <v>97.3</v>
      </c>
      <c r="AK7" s="52">
        <f t="shared" si="18"/>
        <v>108.5</v>
      </c>
      <c r="AL7" s="52">
        <f t="shared" si="18"/>
        <v>116.6</v>
      </c>
      <c r="AM7" s="52">
        <f t="shared" si="18"/>
        <v>98.3</v>
      </c>
      <c r="AN7" s="52">
        <f t="shared" si="18"/>
        <v>97.8</v>
      </c>
      <c r="AO7" s="52">
        <f t="shared" si="18"/>
        <v>97</v>
      </c>
      <c r="AP7" s="52">
        <f t="shared" si="18"/>
        <v>102.4</v>
      </c>
      <c r="AQ7" s="52">
        <f t="shared" si="18"/>
        <v>107.2</v>
      </c>
      <c r="AR7" s="52">
        <f t="shared" si="18"/>
        <v>104.8</v>
      </c>
      <c r="AS7" s="52"/>
      <c r="AT7" s="52">
        <f>AT8</f>
        <v>94.4</v>
      </c>
      <c r="AU7" s="52">
        <f t="shared" ref="AU7:BC7" si="19">AU8</f>
        <v>94.2</v>
      </c>
      <c r="AV7" s="52">
        <f t="shared" si="19"/>
        <v>90.1</v>
      </c>
      <c r="AW7" s="52">
        <f t="shared" si="19"/>
        <v>87.9</v>
      </c>
      <c r="AX7" s="52">
        <f t="shared" si="19"/>
        <v>78.5</v>
      </c>
      <c r="AY7" s="52">
        <f t="shared" si="19"/>
        <v>89.7</v>
      </c>
      <c r="AZ7" s="52">
        <f t="shared" si="19"/>
        <v>89.3</v>
      </c>
      <c r="BA7" s="52">
        <f t="shared" si="19"/>
        <v>84.1</v>
      </c>
      <c r="BB7" s="52">
        <f t="shared" si="19"/>
        <v>86.3</v>
      </c>
      <c r="BC7" s="52">
        <f t="shared" si="19"/>
        <v>86.6</v>
      </c>
      <c r="BD7" s="52"/>
      <c r="BE7" s="52">
        <f>BE8</f>
        <v>94.4</v>
      </c>
      <c r="BF7" s="52">
        <f t="shared" ref="BF7:BN7" si="20">BF8</f>
        <v>94.2</v>
      </c>
      <c r="BG7" s="52">
        <f t="shared" si="20"/>
        <v>90.1</v>
      </c>
      <c r="BH7" s="52">
        <f t="shared" si="20"/>
        <v>85.7</v>
      </c>
      <c r="BI7" s="52">
        <f t="shared" si="20"/>
        <v>76.400000000000006</v>
      </c>
      <c r="BJ7" s="52">
        <f t="shared" si="20"/>
        <v>86.7</v>
      </c>
      <c r="BK7" s="52">
        <f t="shared" si="20"/>
        <v>86.5</v>
      </c>
      <c r="BL7" s="52">
        <f t="shared" si="20"/>
        <v>81.400000000000006</v>
      </c>
      <c r="BM7" s="52">
        <f t="shared" si="20"/>
        <v>83.7</v>
      </c>
      <c r="BN7" s="52">
        <f t="shared" si="20"/>
        <v>84</v>
      </c>
      <c r="BO7" s="52"/>
      <c r="BP7" s="52">
        <f>BP8</f>
        <v>73.8</v>
      </c>
      <c r="BQ7" s="52">
        <f t="shared" ref="BQ7:BY7" si="21">BQ8</f>
        <v>72.8</v>
      </c>
      <c r="BR7" s="52">
        <f t="shared" si="21"/>
        <v>65.7</v>
      </c>
      <c r="BS7" s="52">
        <f t="shared" si="21"/>
        <v>60.9</v>
      </c>
      <c r="BT7" s="52">
        <f t="shared" si="21"/>
        <v>54.5</v>
      </c>
      <c r="BU7" s="52">
        <f t="shared" si="21"/>
        <v>74.099999999999994</v>
      </c>
      <c r="BV7" s="52">
        <f t="shared" si="21"/>
        <v>74.400000000000006</v>
      </c>
      <c r="BW7" s="52">
        <f t="shared" si="21"/>
        <v>66.5</v>
      </c>
      <c r="BX7" s="52">
        <f t="shared" si="21"/>
        <v>66.8</v>
      </c>
      <c r="BY7" s="52">
        <f t="shared" si="21"/>
        <v>66.599999999999994</v>
      </c>
      <c r="BZ7" s="52"/>
      <c r="CA7" s="53">
        <f>CA8</f>
        <v>53702</v>
      </c>
      <c r="CB7" s="53">
        <f t="shared" ref="CB7:CJ7" si="22">CB8</f>
        <v>55523</v>
      </c>
      <c r="CC7" s="53">
        <f t="shared" si="22"/>
        <v>59318</v>
      </c>
      <c r="CD7" s="53">
        <f t="shared" si="22"/>
        <v>63073</v>
      </c>
      <c r="CE7" s="53">
        <f t="shared" si="22"/>
        <v>65616</v>
      </c>
      <c r="CF7" s="53">
        <f t="shared" si="22"/>
        <v>52405</v>
      </c>
      <c r="CG7" s="53">
        <f t="shared" si="22"/>
        <v>53523</v>
      </c>
      <c r="CH7" s="53">
        <f t="shared" si="22"/>
        <v>57368</v>
      </c>
      <c r="CI7" s="53">
        <f t="shared" si="22"/>
        <v>59838</v>
      </c>
      <c r="CJ7" s="53">
        <f t="shared" si="22"/>
        <v>62697</v>
      </c>
      <c r="CK7" s="52"/>
      <c r="CL7" s="53">
        <f>CL8</f>
        <v>14196</v>
      </c>
      <c r="CM7" s="53">
        <f t="shared" ref="CM7:CU7" si="23">CM8</f>
        <v>14710</v>
      </c>
      <c r="CN7" s="53">
        <f t="shared" si="23"/>
        <v>15345</v>
      </c>
      <c r="CO7" s="53">
        <f t="shared" si="23"/>
        <v>15311</v>
      </c>
      <c r="CP7" s="53">
        <f t="shared" si="23"/>
        <v>16168</v>
      </c>
      <c r="CQ7" s="53">
        <f t="shared" si="23"/>
        <v>14290</v>
      </c>
      <c r="CR7" s="53">
        <f t="shared" si="23"/>
        <v>15111</v>
      </c>
      <c r="CS7" s="53">
        <f t="shared" si="23"/>
        <v>15986</v>
      </c>
      <c r="CT7" s="53">
        <f t="shared" si="23"/>
        <v>16421</v>
      </c>
      <c r="CU7" s="53">
        <f t="shared" si="23"/>
        <v>17279</v>
      </c>
      <c r="CV7" s="52"/>
      <c r="CW7" s="52">
        <f>CW8</f>
        <v>52.7</v>
      </c>
      <c r="CX7" s="52">
        <f t="shared" ref="CX7:DF7" si="24">CX8</f>
        <v>52.4</v>
      </c>
      <c r="CY7" s="52">
        <f t="shared" si="24"/>
        <v>46.4</v>
      </c>
      <c r="CZ7" s="52">
        <f t="shared" si="24"/>
        <v>45.2</v>
      </c>
      <c r="DA7" s="52">
        <f t="shared" si="24"/>
        <v>47.6</v>
      </c>
      <c r="DB7" s="52">
        <f t="shared" si="24"/>
        <v>56</v>
      </c>
      <c r="DC7" s="52">
        <f t="shared" si="24"/>
        <v>56.2</v>
      </c>
      <c r="DD7" s="52">
        <f t="shared" si="24"/>
        <v>60.8</v>
      </c>
      <c r="DE7" s="52">
        <f t="shared" si="24"/>
        <v>57.4</v>
      </c>
      <c r="DF7" s="52">
        <f t="shared" si="24"/>
        <v>55.7</v>
      </c>
      <c r="DG7" s="52"/>
      <c r="DH7" s="52">
        <f>DH8</f>
        <v>21.9</v>
      </c>
      <c r="DI7" s="52">
        <f t="shared" ref="DI7:DQ7" si="25">DI8</f>
        <v>23</v>
      </c>
      <c r="DJ7" s="52">
        <f t="shared" si="25"/>
        <v>20.2</v>
      </c>
      <c r="DK7" s="52">
        <f t="shared" si="25"/>
        <v>17.8</v>
      </c>
      <c r="DL7" s="52">
        <f t="shared" si="25"/>
        <v>20.399999999999999</v>
      </c>
      <c r="DM7" s="52">
        <f t="shared" si="25"/>
        <v>23.6</v>
      </c>
      <c r="DN7" s="52">
        <f t="shared" si="25"/>
        <v>24.2</v>
      </c>
      <c r="DO7" s="52">
        <f t="shared" si="25"/>
        <v>24.1</v>
      </c>
      <c r="DP7" s="52">
        <f t="shared" si="25"/>
        <v>23.9</v>
      </c>
      <c r="DQ7" s="52">
        <f t="shared" si="25"/>
        <v>24.4</v>
      </c>
      <c r="DR7" s="52"/>
      <c r="DS7" s="52">
        <f>DS8</f>
        <v>1.9</v>
      </c>
      <c r="DT7" s="52">
        <f t="shared" ref="DT7:EB7" si="26">DT8</f>
        <v>5.7</v>
      </c>
      <c r="DU7" s="52">
        <f t="shared" si="26"/>
        <v>0.8</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44.7</v>
      </c>
      <c r="EE7" s="52">
        <f t="shared" ref="EE7:EM7" si="27">EE8</f>
        <v>45.8</v>
      </c>
      <c r="EF7" s="52">
        <f t="shared" si="27"/>
        <v>48.9</v>
      </c>
      <c r="EG7" s="52">
        <f t="shared" si="27"/>
        <v>41.5</v>
      </c>
      <c r="EH7" s="52">
        <f t="shared" si="27"/>
        <v>45.2</v>
      </c>
      <c r="EI7" s="52">
        <f t="shared" si="27"/>
        <v>51.9</v>
      </c>
      <c r="EJ7" s="52">
        <f t="shared" si="27"/>
        <v>52.9</v>
      </c>
      <c r="EK7" s="52">
        <f t="shared" si="27"/>
        <v>54.3</v>
      </c>
      <c r="EL7" s="52">
        <f t="shared" si="27"/>
        <v>54.9</v>
      </c>
      <c r="EM7" s="52">
        <f t="shared" si="27"/>
        <v>56.1</v>
      </c>
      <c r="EN7" s="52"/>
      <c r="EO7" s="52">
        <f>EO8</f>
        <v>56.1</v>
      </c>
      <c r="EP7" s="52">
        <f t="shared" ref="EP7:EX7" si="28">EP8</f>
        <v>53.8</v>
      </c>
      <c r="EQ7" s="52">
        <f t="shared" si="28"/>
        <v>57.2</v>
      </c>
      <c r="ER7" s="52">
        <f t="shared" si="28"/>
        <v>44.4</v>
      </c>
      <c r="ES7" s="52">
        <f t="shared" si="28"/>
        <v>50</v>
      </c>
      <c r="ET7" s="52">
        <f t="shared" si="28"/>
        <v>68.2</v>
      </c>
      <c r="EU7" s="52">
        <f t="shared" si="28"/>
        <v>69.400000000000006</v>
      </c>
      <c r="EV7" s="52">
        <f t="shared" si="28"/>
        <v>69.900000000000006</v>
      </c>
      <c r="EW7" s="52">
        <f t="shared" si="28"/>
        <v>68.8</v>
      </c>
      <c r="EX7" s="52">
        <f t="shared" si="28"/>
        <v>69.7</v>
      </c>
      <c r="EY7" s="52"/>
      <c r="EZ7" s="53">
        <f>EZ8</f>
        <v>8226876</v>
      </c>
      <c r="FA7" s="53">
        <f t="shared" ref="FA7:FI7" si="29">FA8</f>
        <v>10026039</v>
      </c>
      <c r="FB7" s="53">
        <f t="shared" si="29"/>
        <v>11756270</v>
      </c>
      <c r="FC7" s="53">
        <f t="shared" si="29"/>
        <v>14413941</v>
      </c>
      <c r="FD7" s="53">
        <f t="shared" si="29"/>
        <v>17573704</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367500</v>
      </c>
      <c r="D8" s="55">
        <v>46</v>
      </c>
      <c r="E8" s="55">
        <v>6</v>
      </c>
      <c r="F8" s="55">
        <v>0</v>
      </c>
      <c r="G8" s="55">
        <v>1</v>
      </c>
      <c r="H8" s="55" t="s">
        <v>161</v>
      </c>
      <c r="I8" s="55" t="s">
        <v>162</v>
      </c>
      <c r="J8" s="55" t="s">
        <v>163</v>
      </c>
      <c r="K8" s="55" t="s">
        <v>164</v>
      </c>
      <c r="L8" s="55" t="s">
        <v>165</v>
      </c>
      <c r="M8" s="55" t="s">
        <v>166</v>
      </c>
      <c r="N8" s="55" t="s">
        <v>167</v>
      </c>
      <c r="O8" s="55" t="s">
        <v>168</v>
      </c>
      <c r="P8" s="55" t="s">
        <v>169</v>
      </c>
      <c r="Q8" s="56">
        <v>15</v>
      </c>
      <c r="R8" s="55" t="s">
        <v>170</v>
      </c>
      <c r="S8" s="55" t="s">
        <v>171</v>
      </c>
      <c r="T8" s="55" t="s">
        <v>172</v>
      </c>
      <c r="U8" s="56" t="s">
        <v>40</v>
      </c>
      <c r="V8" s="56">
        <v>31282</v>
      </c>
      <c r="W8" s="55" t="s">
        <v>40</v>
      </c>
      <c r="X8" s="55" t="s">
        <v>173</v>
      </c>
      <c r="Y8" s="57" t="s">
        <v>174</v>
      </c>
      <c r="Z8" s="56">
        <v>307</v>
      </c>
      <c r="AA8" s="56" t="s">
        <v>40</v>
      </c>
      <c r="AB8" s="56" t="s">
        <v>40</v>
      </c>
      <c r="AC8" s="56" t="s">
        <v>40</v>
      </c>
      <c r="AD8" s="56" t="s">
        <v>40</v>
      </c>
      <c r="AE8" s="56">
        <v>307</v>
      </c>
      <c r="AF8" s="56">
        <v>248</v>
      </c>
      <c r="AG8" s="56" t="s">
        <v>40</v>
      </c>
      <c r="AH8" s="56">
        <v>248</v>
      </c>
      <c r="AI8" s="58">
        <v>98.2</v>
      </c>
      <c r="AJ8" s="58">
        <v>97.3</v>
      </c>
      <c r="AK8" s="58">
        <v>108.5</v>
      </c>
      <c r="AL8" s="58">
        <v>116.6</v>
      </c>
      <c r="AM8" s="58">
        <v>98.3</v>
      </c>
      <c r="AN8" s="58">
        <v>97.8</v>
      </c>
      <c r="AO8" s="58">
        <v>97</v>
      </c>
      <c r="AP8" s="58">
        <v>102.4</v>
      </c>
      <c r="AQ8" s="58">
        <v>107.2</v>
      </c>
      <c r="AR8" s="58">
        <v>104.8</v>
      </c>
      <c r="AS8" s="58">
        <v>103.5</v>
      </c>
      <c r="AT8" s="58">
        <v>94.4</v>
      </c>
      <c r="AU8" s="58">
        <v>94.2</v>
      </c>
      <c r="AV8" s="58">
        <v>90.1</v>
      </c>
      <c r="AW8" s="58">
        <v>87.9</v>
      </c>
      <c r="AX8" s="58">
        <v>78.5</v>
      </c>
      <c r="AY8" s="58">
        <v>89.7</v>
      </c>
      <c r="AZ8" s="58">
        <v>89.3</v>
      </c>
      <c r="BA8" s="58">
        <v>84.1</v>
      </c>
      <c r="BB8" s="58">
        <v>86.3</v>
      </c>
      <c r="BC8" s="58">
        <v>86.6</v>
      </c>
      <c r="BD8" s="58">
        <v>86.4</v>
      </c>
      <c r="BE8" s="59">
        <v>94.4</v>
      </c>
      <c r="BF8" s="59">
        <v>94.2</v>
      </c>
      <c r="BG8" s="59">
        <v>90.1</v>
      </c>
      <c r="BH8" s="59">
        <v>85.7</v>
      </c>
      <c r="BI8" s="59">
        <v>76.400000000000006</v>
      </c>
      <c r="BJ8" s="59">
        <v>86.7</v>
      </c>
      <c r="BK8" s="59">
        <v>86.5</v>
      </c>
      <c r="BL8" s="59">
        <v>81.400000000000006</v>
      </c>
      <c r="BM8" s="59">
        <v>83.7</v>
      </c>
      <c r="BN8" s="59">
        <v>84</v>
      </c>
      <c r="BO8" s="59">
        <v>83.7</v>
      </c>
      <c r="BP8" s="58">
        <v>73.8</v>
      </c>
      <c r="BQ8" s="58">
        <v>72.8</v>
      </c>
      <c r="BR8" s="58">
        <v>65.7</v>
      </c>
      <c r="BS8" s="58">
        <v>60.9</v>
      </c>
      <c r="BT8" s="58">
        <v>54.5</v>
      </c>
      <c r="BU8" s="58">
        <v>74.099999999999994</v>
      </c>
      <c r="BV8" s="58">
        <v>74.400000000000006</v>
      </c>
      <c r="BW8" s="58">
        <v>66.5</v>
      </c>
      <c r="BX8" s="58">
        <v>66.8</v>
      </c>
      <c r="BY8" s="58">
        <v>66.599999999999994</v>
      </c>
      <c r="BZ8" s="58">
        <v>66.8</v>
      </c>
      <c r="CA8" s="59">
        <v>53702</v>
      </c>
      <c r="CB8" s="59">
        <v>55523</v>
      </c>
      <c r="CC8" s="59">
        <v>59318</v>
      </c>
      <c r="CD8" s="59">
        <v>63073</v>
      </c>
      <c r="CE8" s="59">
        <v>65616</v>
      </c>
      <c r="CF8" s="59">
        <v>52405</v>
      </c>
      <c r="CG8" s="59">
        <v>53523</v>
      </c>
      <c r="CH8" s="59">
        <v>57368</v>
      </c>
      <c r="CI8" s="59">
        <v>59838</v>
      </c>
      <c r="CJ8" s="59">
        <v>62697</v>
      </c>
      <c r="CK8" s="58">
        <v>61837</v>
      </c>
      <c r="CL8" s="59">
        <v>14196</v>
      </c>
      <c r="CM8" s="59">
        <v>14710</v>
      </c>
      <c r="CN8" s="59">
        <v>15345</v>
      </c>
      <c r="CO8" s="59">
        <v>15311</v>
      </c>
      <c r="CP8" s="59">
        <v>16168</v>
      </c>
      <c r="CQ8" s="59">
        <v>14290</v>
      </c>
      <c r="CR8" s="59">
        <v>15111</v>
      </c>
      <c r="CS8" s="59">
        <v>15986</v>
      </c>
      <c r="CT8" s="59">
        <v>16421</v>
      </c>
      <c r="CU8" s="59">
        <v>17279</v>
      </c>
      <c r="CV8" s="58">
        <v>17600</v>
      </c>
      <c r="CW8" s="59">
        <v>52.7</v>
      </c>
      <c r="CX8" s="59">
        <v>52.4</v>
      </c>
      <c r="CY8" s="59">
        <v>46.4</v>
      </c>
      <c r="CZ8" s="59">
        <v>45.2</v>
      </c>
      <c r="DA8" s="59">
        <v>47.6</v>
      </c>
      <c r="DB8" s="59">
        <v>56</v>
      </c>
      <c r="DC8" s="59">
        <v>56.2</v>
      </c>
      <c r="DD8" s="59">
        <v>60.8</v>
      </c>
      <c r="DE8" s="59">
        <v>57.4</v>
      </c>
      <c r="DF8" s="59">
        <v>55.7</v>
      </c>
      <c r="DG8" s="59">
        <v>55.6</v>
      </c>
      <c r="DH8" s="59">
        <v>21.9</v>
      </c>
      <c r="DI8" s="59">
        <v>23</v>
      </c>
      <c r="DJ8" s="59">
        <v>20.2</v>
      </c>
      <c r="DK8" s="59">
        <v>17.8</v>
      </c>
      <c r="DL8" s="59">
        <v>20.399999999999999</v>
      </c>
      <c r="DM8" s="59">
        <v>23.6</v>
      </c>
      <c r="DN8" s="59">
        <v>24.2</v>
      </c>
      <c r="DO8" s="59">
        <v>24.1</v>
      </c>
      <c r="DP8" s="59">
        <v>23.9</v>
      </c>
      <c r="DQ8" s="59">
        <v>24.4</v>
      </c>
      <c r="DR8" s="59">
        <v>25.1</v>
      </c>
      <c r="DS8" s="59">
        <v>1.9</v>
      </c>
      <c r="DT8" s="59">
        <v>5.7</v>
      </c>
      <c r="DU8" s="59">
        <v>0.8</v>
      </c>
      <c r="DV8" s="59">
        <v>0</v>
      </c>
      <c r="DW8" s="59">
        <v>0</v>
      </c>
      <c r="DX8" s="59">
        <v>75.900000000000006</v>
      </c>
      <c r="DY8" s="59">
        <v>75.099999999999994</v>
      </c>
      <c r="DZ8" s="59">
        <v>83.2</v>
      </c>
      <c r="EA8" s="59">
        <v>84.6</v>
      </c>
      <c r="EB8" s="59">
        <v>67.8</v>
      </c>
      <c r="EC8" s="59">
        <v>63</v>
      </c>
      <c r="ED8" s="58">
        <v>44.7</v>
      </c>
      <c r="EE8" s="58">
        <v>45.8</v>
      </c>
      <c r="EF8" s="58">
        <v>48.9</v>
      </c>
      <c r="EG8" s="58">
        <v>41.5</v>
      </c>
      <c r="EH8" s="58">
        <v>45.2</v>
      </c>
      <c r="EI8" s="58">
        <v>51.9</v>
      </c>
      <c r="EJ8" s="58">
        <v>52.9</v>
      </c>
      <c r="EK8" s="58">
        <v>54.3</v>
      </c>
      <c r="EL8" s="58">
        <v>54.9</v>
      </c>
      <c r="EM8" s="58">
        <v>56.1</v>
      </c>
      <c r="EN8" s="58">
        <v>56.4</v>
      </c>
      <c r="EO8" s="58">
        <v>56.1</v>
      </c>
      <c r="EP8" s="58">
        <v>53.8</v>
      </c>
      <c r="EQ8" s="58">
        <v>57.2</v>
      </c>
      <c r="ER8" s="58">
        <v>44.4</v>
      </c>
      <c r="ES8" s="58">
        <v>50</v>
      </c>
      <c r="ET8" s="58">
        <v>68.2</v>
      </c>
      <c r="EU8" s="58">
        <v>69.400000000000006</v>
      </c>
      <c r="EV8" s="58">
        <v>69.900000000000006</v>
      </c>
      <c r="EW8" s="58">
        <v>68.8</v>
      </c>
      <c r="EX8" s="58">
        <v>69.7</v>
      </c>
      <c r="EY8" s="58">
        <v>70.7</v>
      </c>
      <c r="EZ8" s="59">
        <v>8226876</v>
      </c>
      <c r="FA8" s="59">
        <v>10026039</v>
      </c>
      <c r="FB8" s="59">
        <v>11756270</v>
      </c>
      <c r="FC8" s="59">
        <v>14413941</v>
      </c>
      <c r="FD8" s="59">
        <v>17573704</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2024-01-18T08:03:07Z</cp:lastPrinted>
  <dcterms:created xsi:type="dcterms:W3CDTF">2023-12-20T05:11:10Z</dcterms:created>
  <dcterms:modified xsi:type="dcterms:W3CDTF">2024-01-25T07:46:47Z</dcterms:modified>
  <cp:category/>
</cp:coreProperties>
</file>