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459574\Desktop\通知用\"/>
    </mc:Choice>
  </mc:AlternateContent>
  <workbookProtection workbookAlgorithmName="SHA-512" workbookHashValue="ezRgVMl0qSaArqrBxQcjOh99/JFHf54tCs/7WkY+fx4fa6L+hRya1T/uPqVA2zFVCRLcheUx6ftqbNXftgGm8Q==" workbookSaltValue="7LG7nFwXEaQ18YW6uZBkWw==" workbookSpinCount="100000" lockStructure="1"/>
  <bookViews>
    <workbookView xWindow="0" yWindow="0" windowWidth="15360" windowHeight="7635"/>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<sst xmlns="http://schemas.openxmlformats.org/spreadsheetml/2006/main" count="275" uniqueCount="115">
  <si>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</si>
  <si>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</si>
  <si>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</si>
  <si>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</si>
  <si>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</si>
  <si>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</si>
  <si>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</si>
  <si>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</si>
  <si>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</si>
  <si>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</si>
  <si>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</si>
  <si>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</si>
  <si>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</si>
  <si>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</si>
  <si>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</si>
  <si>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</si>
  <si>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</si>
  <si>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</si>
  <si>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</si>
  <si>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</si>
  <si>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</si>
  <si>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</si>
  <si>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</si>
  <si>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</si>
  <si>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</si>
  <si>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</si>
  <si>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</si>
  <si>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</si>
  <si>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</si>
  <si>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</si>
  <si>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</si>
  <si>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</si>
  <si>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</si>
  <si>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</si>
  <si>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</si>
  <si>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</si>
  <si>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</si>
  <si>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</si>
  <si>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</si>
  <si>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</si>
  <si>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</si>
  <si>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</si>
  <si>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</si>
  <si>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</si>
  <si>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</si>
  <si>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</si>
  <si>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</si>
  <si>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</si>
  <si>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</si>
  <si>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流域下水道</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</si>
  <si>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</si>
  <si>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</si>
  <si>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</si>
  <si>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</si>
  <si>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</si>
  <si>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</si>
  <si>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</si>
  <si>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</si>
  <si>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</si>
  <si>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</si>
  <si>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</si>
  <si>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</si>
  <si>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</si>
  <si>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</si>
  <si>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</si>
  <si>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</si>
  <si>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</si>
  <si>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</si>
  <si>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</si>
  <si>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</si>
  <si>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</si>
  <si>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</si>
  <si>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</si>
  <si>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</si>
  <si>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</si>
  <si>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</si>
  <si>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</si>
  <si>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</si>
  <si>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</si>
  <si>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</si>
  <si>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</si>
  <si>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</si>
  <si>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</si>
  <si>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</si>
  <si>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</si>
  <si>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</si>
  <si>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</si>
  <si>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</si>
  <si>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</si>
  <si>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</si>
  <si>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</si>
  <si>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</si>
  <si>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</si>
  <si>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</si>
  <si>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</si>
  <si>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</si>
  <si>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高知県</t>
  </si>
  <si>
    <t>法適用</t>
  </si>
  <si>
    <t>下水道事業</t>
  </si>
  <si>
    <t>E1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</si>
  <si>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</si>
  <si>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</si>
  <si>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</si>
  <si>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</si>
  <si>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</si>
  <si>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</si>
  <si>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</si>
  <si>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</si>
  <si>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</si>
  <si>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</si>
  <si>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</si>
  <si>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</si>
  <si>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本県の流域下水道は、平成２年供用開始と比較的新しいものであるため、老朽化した管渠はなく、更新した管渠がないため分析表に数字として表れていない。
　今後の中長期の老朽化対策として、令和２年度にストックマネジメント計画を策定し、計画的・効率的な維持管理・改築更新に取り組んでいくこととしている。</t>
    <rPh sb="1" eb="2">
      <t>ホン</t>
    </rPh>
    <rPh sb="2" eb="3">
      <t>ケン</t>
    </rPh>
    <rPh sb="4" eb="6">
      <t>リュウイキ</t>
    </rPh>
    <rPh sb="6" eb="9">
      <t>ゲスイドウ</t>
    </rPh>
    <rPh sb="11" eb="13">
      <t>ヘイセイ</t>
    </rPh>
    <rPh sb="14" eb="15">
      <t>ネン</t>
    </rPh>
    <rPh sb="15" eb="17">
      <t>キョウヨウ</t>
    </rPh>
    <rPh sb="17" eb="19">
      <t>カイシ</t>
    </rPh>
    <rPh sb="20" eb="23">
      <t>ヒカクテキ</t>
    </rPh>
    <rPh sb="23" eb="24">
      <t>アタラ</t>
    </rPh>
    <rPh sb="34" eb="37">
      <t>ロウキュウカ</t>
    </rPh>
    <rPh sb="39" eb="41">
      <t>カンキョ</t>
    </rPh>
    <rPh sb="45" eb="47">
      <t>コウシン</t>
    </rPh>
    <rPh sb="49" eb="51">
      <t>カンキョ</t>
    </rPh>
    <rPh sb="56" eb="59">
      <t>ブンセキヒョウ</t>
    </rPh>
    <rPh sb="60" eb="62">
      <t>スウジ</t>
    </rPh>
    <rPh sb="65" eb="66">
      <t>アラワ</t>
    </rPh>
    <rPh sb="74" eb="76">
      <t>コンゴ</t>
    </rPh>
    <rPh sb="77" eb="80">
      <t>チュウチョウキ</t>
    </rPh>
    <rPh sb="81" eb="84">
      <t>ロウキュウカ</t>
    </rPh>
    <rPh sb="84" eb="86">
      <t>タイサク</t>
    </rPh>
    <rPh sb="90" eb="92">
      <t>レイワ</t>
    </rPh>
    <rPh sb="93" eb="95">
      <t>ネンド</t>
    </rPh>
    <rPh sb="106" eb="108">
      <t>ケイカク</t>
    </rPh>
    <rPh sb="109" eb="111">
      <t>サクテイ</t>
    </rPh>
    <rPh sb="113" eb="116">
      <t>ケイカクテキ</t>
    </rPh>
    <rPh sb="117" eb="120">
      <t>コウリツテキ</t>
    </rPh>
    <rPh sb="121" eb="123">
      <t>イジ</t>
    </rPh>
    <rPh sb="123" eb="125">
      <t>カンリ</t>
    </rPh>
    <rPh sb="126" eb="128">
      <t>カイチク</t>
    </rPh>
    <rPh sb="128" eb="130">
      <t>コウシン</t>
    </rPh>
    <rPh sb="131" eb="132">
      <t>ト</t>
    </rPh>
    <rPh sb="133" eb="134">
      <t>ク</t>
    </rPh>
    <phoneticPr fontId="1"/>
  </si>
  <si>
    <t>　他の類似団体と比較して、本県の流域下水道事業の経営指標は概ね健全性が確保されている。しかし、水洗化率が全国平均より低く、家屋への接続率の向上が課題となっている。
　これにより、汚水処理原価については、類似団体と比較して高くなっており、改善のためには関連市の下水道接続人口の増加を図っていく必要がある。</t>
  </si>
  <si>
    <t>　経常収支比率は100％をわずかに下回っているものの、前年度の未処分利益剰余金を当該年度に繰り越していることなどから、経営の健全性は保たれている。流動比率は96.29％であり、支払い能力を高めるため今後も流動資産の増加に取り組む必要がある。
　企業債残高については、一般会計からの繰入により償還しており、流域下水道の負担はない。
　また、施設利用率も類似団体より高く、適切な施設規模となっている。</t>
    <rPh sb="1" eb="3">
      <t>ケイジョウ</t>
    </rPh>
    <rPh sb="3" eb="5">
      <t>シュウシ</t>
    </rPh>
    <rPh sb="5" eb="7">
      <t>ヒリツ</t>
    </rPh>
    <rPh sb="17" eb="19">
      <t>シタマワ</t>
    </rPh>
    <rPh sb="27" eb="28">
      <t>マエ</t>
    </rPh>
    <rPh sb="28" eb="30">
      <t>ネンド</t>
    </rPh>
    <rPh sb="31" eb="34">
      <t>ミショブン</t>
    </rPh>
    <rPh sb="34" eb="36">
      <t>リエキ</t>
    </rPh>
    <rPh sb="36" eb="39">
      <t>ジョウヨキン</t>
    </rPh>
    <rPh sb="40" eb="42">
      <t>トウガイ</t>
    </rPh>
    <rPh sb="42" eb="44">
      <t>ネンド</t>
    </rPh>
    <rPh sb="45" eb="46">
      <t>ク</t>
    </rPh>
    <rPh sb="47" eb="48">
      <t>コ</t>
    </rPh>
    <rPh sb="59" eb="61">
      <t>ケイエイ</t>
    </rPh>
    <rPh sb="62" eb="65">
      <t>ケンゼンセイ</t>
    </rPh>
    <rPh sb="66" eb="67">
      <t>タモ</t>
    </rPh>
    <rPh sb="73" eb="75">
      <t>リュウドウ</t>
    </rPh>
    <rPh sb="75" eb="77">
      <t>ヒリツ</t>
    </rPh>
    <rPh sb="88" eb="90">
      <t>シハラ</t>
    </rPh>
    <rPh sb="91" eb="93">
      <t>ノウリョク</t>
    </rPh>
    <rPh sb="94" eb="95">
      <t>タカ</t>
    </rPh>
    <rPh sb="99" eb="101">
      <t>コンゴ</t>
    </rPh>
    <rPh sb="102" eb="104">
      <t>リュウドウ</t>
    </rPh>
    <rPh sb="104" eb="106">
      <t>シサン</t>
    </rPh>
    <rPh sb="107" eb="109">
      <t>ゾウカ</t>
    </rPh>
    <rPh sb="110" eb="111">
      <t>ト</t>
    </rPh>
    <rPh sb="112" eb="113">
      <t>ク</t>
    </rPh>
    <rPh sb="114" eb="116">
      <t>ヒツヨウ</t>
    </rPh>
    <rPh sb="122" eb="125">
      <t>キギョウサイ</t>
    </rPh>
    <rPh sb="125" eb="127">
      <t>ザンダカ</t>
    </rPh>
    <rPh sb="133" eb="135">
      <t>イッパン</t>
    </rPh>
    <rPh sb="135" eb="137">
      <t>カイケイ</t>
    </rPh>
    <rPh sb="140" eb="142">
      <t>クリイレ</t>
    </rPh>
    <rPh sb="145" eb="147">
      <t>ショウカン</t>
    </rPh>
    <rPh sb="152" eb="154">
      <t>リュウイキ</t>
    </rPh>
    <rPh sb="154" eb="157">
      <t>ゲスイドウ</t>
    </rPh>
    <rPh sb="158" eb="160">
      <t>フタン</t>
    </rPh>
    <rPh sb="169" eb="171">
      <t>シセツ</t>
    </rPh>
    <rPh sb="171" eb="174">
      <t>リヨウリツ</t>
    </rPh>
    <rPh sb="175" eb="177">
      <t>ルイジ</t>
    </rPh>
    <rPh sb="177" eb="179">
      <t>ダンタイ</t>
    </rPh>
    <rPh sb="181" eb="182">
      <t>タカ</t>
    </rPh>
    <rPh sb="184" eb="186">
      <t>テキセツ</t>
    </rPh>
    <rPh sb="187" eb="189">
      <t>シセツ</t>
    </rPh>
    <rPh sb="189" eb="191">
      <t>キボ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</si>
</sst>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2B7-48E8-AFA9-BE7AB968DE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1.87</c:v>
                </c:pt>
                <c:pt idx="3">
                  <c:v>0.1</c:v>
                </c:pt>
                <c:pt idx="4">
                  <c:v>0.09</c:v>
                </c:pt>
              </c:numCache>
            </c:numRef>
          </c:val>
          <c:smooth val="0"/>
          <c:extLst>
            <c:ext xmlns:c16="http://schemas.microsoft.com/office/drawing/2014/chart" uri="{C3380CC4-5D6E-409C-BE32-E72D297353CC}">
              <c16:uniqueId val="{00000001-12B7-48E8-AFA9-BE7AB968DE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70.180000000000007</c:v>
                </c:pt>
                <c:pt idx="3">
                  <c:v>71.260000000000005</c:v>
                </c:pt>
                <c:pt idx="4">
                  <c:v>68.819999999999993</c:v>
                </c:pt>
              </c:numCache>
            </c:numRef>
          </c:val>
          <c:extLst>
            <c:ext xmlns:c16="http://schemas.microsoft.com/office/drawing/2014/chart" uri="{C3380CC4-5D6E-409C-BE32-E72D297353CC}">
              <c16:uniqueId val="{00000000-FE42-4D94-8BB0-E90190A0A6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68.2</c:v>
                </c:pt>
                <c:pt idx="3">
                  <c:v>68.05</c:v>
                </c:pt>
                <c:pt idx="4">
                  <c:v>67.099999999999994</c:v>
                </c:pt>
              </c:numCache>
            </c:numRef>
          </c:val>
          <c:smooth val="0"/>
          <c:extLst>
            <c:ext xmlns:c16="http://schemas.microsoft.com/office/drawing/2014/chart" uri="{C3380CC4-5D6E-409C-BE32-E72D297353CC}">
              <c16:uniqueId val="{00000001-FE42-4D94-8BB0-E90190A0A6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84.7</c:v>
                </c:pt>
                <c:pt idx="3">
                  <c:v>84.3</c:v>
                </c:pt>
                <c:pt idx="4">
                  <c:v>84.52</c:v>
                </c:pt>
              </c:numCache>
            </c:numRef>
          </c:val>
          <c:extLst>
            <c:ext xmlns:c16="http://schemas.microsoft.com/office/drawing/2014/chart" uri="{C3380CC4-5D6E-409C-BE32-E72D297353CC}">
              <c16:uniqueId val="{00000000-195A-4747-986C-D5A9D9D1C1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94.01</c:v>
                </c:pt>
                <c:pt idx="3">
                  <c:v>94.14</c:v>
                </c:pt>
                <c:pt idx="4">
                  <c:v>94.02</c:v>
                </c:pt>
              </c:numCache>
            </c:numRef>
          </c:val>
          <c:smooth val="0"/>
          <c:extLst>
            <c:ext xmlns:c16="http://schemas.microsoft.com/office/drawing/2014/chart" uri="{C3380CC4-5D6E-409C-BE32-E72D297353CC}">
              <c16:uniqueId val="{00000001-195A-4747-986C-D5A9D9D1C1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114.6</c:v>
                </c:pt>
                <c:pt idx="3">
                  <c:v>98.64</c:v>
                </c:pt>
                <c:pt idx="4">
                  <c:v>97.04</c:v>
                </c:pt>
              </c:numCache>
            </c:numRef>
          </c:val>
          <c:extLst>
            <c:ext xmlns:c16="http://schemas.microsoft.com/office/drawing/2014/chart" uri="{C3380CC4-5D6E-409C-BE32-E72D297353CC}">
              <c16:uniqueId val="{00000000-DBDC-4D76-AE8A-9F8772845D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101.63</c:v>
                </c:pt>
                <c:pt idx="3">
                  <c:v>100.14</c:v>
                </c:pt>
                <c:pt idx="4">
                  <c:v>99.22</c:v>
                </c:pt>
              </c:numCache>
            </c:numRef>
          </c:val>
          <c:smooth val="0"/>
          <c:extLst>
            <c:ext xmlns:c16="http://schemas.microsoft.com/office/drawing/2014/chart" uri="{C3380CC4-5D6E-409C-BE32-E72D297353CC}">
              <c16:uniqueId val="{00000001-DBDC-4D76-AE8A-9F8772845D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5.44</c:v>
                </c:pt>
                <c:pt idx="3">
                  <c:v>9.9</c:v>
                </c:pt>
                <c:pt idx="4">
                  <c:v>13.97</c:v>
                </c:pt>
              </c:numCache>
            </c:numRef>
          </c:val>
          <c:extLst>
            <c:ext xmlns:c16="http://schemas.microsoft.com/office/drawing/2014/chart" uri="{C3380CC4-5D6E-409C-BE32-E72D297353CC}">
              <c16:uniqueId val="{00000000-F2F8-4D20-B545-F77DAEC8DBA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31.96</c:v>
                </c:pt>
                <c:pt idx="3">
                  <c:v>34.17</c:v>
                </c:pt>
                <c:pt idx="4">
                  <c:v>36.770000000000003</c:v>
                </c:pt>
              </c:numCache>
            </c:numRef>
          </c:val>
          <c:smooth val="0"/>
          <c:extLst>
            <c:ext xmlns:c16="http://schemas.microsoft.com/office/drawing/2014/chart" uri="{C3380CC4-5D6E-409C-BE32-E72D297353CC}">
              <c16:uniqueId val="{00000001-F2F8-4D20-B545-F77DAEC8DBA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B67-4C55-BA2C-D196C4BA08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0.93</c:v>
                </c:pt>
                <c:pt idx="3">
                  <c:v>1.04</c:v>
                </c:pt>
                <c:pt idx="4">
                  <c:v>1.26</c:v>
                </c:pt>
              </c:numCache>
            </c:numRef>
          </c:val>
          <c:smooth val="0"/>
          <c:extLst>
            <c:ext xmlns:c16="http://schemas.microsoft.com/office/drawing/2014/chart" uri="{C3380CC4-5D6E-409C-BE32-E72D297353CC}">
              <c16:uniqueId val="{00000001-0B67-4C55-BA2C-D196C4BA08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C78-4AC1-A892-0837108A94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9.1</c:v>
                </c:pt>
                <c:pt idx="3">
                  <c:v>10.71</c:v>
                </c:pt>
                <c:pt idx="4">
                  <c:v>11.46</c:v>
                </c:pt>
              </c:numCache>
            </c:numRef>
          </c:val>
          <c:smooth val="0"/>
          <c:extLst>
            <c:ext xmlns:c16="http://schemas.microsoft.com/office/drawing/2014/chart" uri="{C3380CC4-5D6E-409C-BE32-E72D297353CC}">
              <c16:uniqueId val="{00000001-6C78-4AC1-A892-0837108A94E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104.26</c:v>
                </c:pt>
                <c:pt idx="3">
                  <c:v>98.98</c:v>
                </c:pt>
                <c:pt idx="4">
                  <c:v>96.29</c:v>
                </c:pt>
              </c:numCache>
            </c:numRef>
          </c:val>
          <c:extLst>
            <c:ext xmlns:c16="http://schemas.microsoft.com/office/drawing/2014/chart" uri="{C3380CC4-5D6E-409C-BE32-E72D297353CC}">
              <c16:uniqueId val="{00000000-6D14-4FF7-BDCD-D49691452C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101.14</c:v>
                </c:pt>
                <c:pt idx="3">
                  <c:v>104.74</c:v>
                </c:pt>
                <c:pt idx="4">
                  <c:v>104.74</c:v>
                </c:pt>
              </c:numCache>
            </c:numRef>
          </c:val>
          <c:smooth val="0"/>
          <c:extLst>
            <c:ext xmlns:c16="http://schemas.microsoft.com/office/drawing/2014/chart" uri="{C3380CC4-5D6E-409C-BE32-E72D297353CC}">
              <c16:uniqueId val="{00000001-6D14-4FF7-BDCD-D49691452C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032-47F4-8466-0AC3855DE2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255.67</c:v>
                </c:pt>
                <c:pt idx="3">
                  <c:v>242.44</c:v>
                </c:pt>
                <c:pt idx="4">
                  <c:v>228.09</c:v>
                </c:pt>
              </c:numCache>
            </c:numRef>
          </c:val>
          <c:smooth val="0"/>
          <c:extLst>
            <c:ext xmlns:c16="http://schemas.microsoft.com/office/drawing/2014/chart" uri="{C3380CC4-5D6E-409C-BE32-E72D297353CC}">
              <c16:uniqueId val="{00000001-9032-47F4-8466-0AC3855DE2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92-4DD4-B27B-A7564E13B3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292-4DD4-B27B-A7564E13B3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92.91</c:v>
                </c:pt>
                <c:pt idx="3">
                  <c:v>89.9</c:v>
                </c:pt>
                <c:pt idx="4">
                  <c:v>100.7</c:v>
                </c:pt>
              </c:numCache>
            </c:numRef>
          </c:val>
          <c:extLst>
            <c:ext xmlns:c16="http://schemas.microsoft.com/office/drawing/2014/chart" uri="{C3380CC4-5D6E-409C-BE32-E72D297353CC}">
              <c16:uniqueId val="{00000000-B96F-4DE4-8555-A449B70EE25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50.67</c:v>
                </c:pt>
                <c:pt idx="3">
                  <c:v>48.7</c:v>
                </c:pt>
                <c:pt idx="4">
                  <c:v>52.53</c:v>
                </c:pt>
              </c:numCache>
            </c:numRef>
          </c:val>
          <c:smooth val="0"/>
          <c:extLst>
            <c:ext xmlns:c16="http://schemas.microsoft.com/office/drawing/2014/chart" uri="{C3380CC4-5D6E-409C-BE32-E72D297353CC}">
              <c16:uniqueId val="{00000001-B96F-4DE4-8555-A449B70EE25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【99.26】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【11.39】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【104.37】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【230.79】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【93.95】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【67.08】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【52.71】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【36.56】</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【1.25】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高知県</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6</v>
      </c>
      <c r="C7" s="30"/>
      <c r="D7" s="30"/>
      <c r="E7" s="30"/>
      <c r="F7" s="30"/>
      <c r="G7" s="30"/>
      <c r="H7" s="30"/>
      <c r="I7" s="30" t="s">
        <v>12</v>
      </c>
      <c r="J7" s="30"/>
      <c r="K7" s="30"/>
      <c r="L7" s="30"/>
      <c r="M7" s="30"/>
      <c r="N7" s="30"/>
      <c r="O7" s="30"/>
      <c r="P7" s="30" t="s">
        <v>5</v>
      </c>
      <c r="Q7" s="30"/>
      <c r="R7" s="30"/>
      <c r="S7" s="30"/>
      <c r="T7" s="30"/>
      <c r="U7" s="30"/>
      <c r="V7" s="30"/>
      <c r="W7" s="30" t="s">
        <v>14</v>
      </c>
      <c r="X7" s="30"/>
      <c r="Y7" s="30"/>
      <c r="Z7" s="30"/>
      <c r="AA7" s="30"/>
      <c r="AB7" s="30"/>
      <c r="AC7" s="30"/>
      <c r="AD7" s="30" t="s">
        <v>4</v>
      </c>
      <c r="AE7" s="30"/>
      <c r="AF7" s="30"/>
      <c r="AG7" s="30"/>
      <c r="AH7" s="30"/>
      <c r="AI7" s="30"/>
      <c r="AJ7" s="30"/>
      <c r="AK7" s="3"/>
      <c r="AL7" s="30" t="s">
        <v>0</v>
      </c>
      <c r="AM7" s="30"/>
      <c r="AN7" s="30"/>
      <c r="AO7" s="30"/>
      <c r="AP7" s="30"/>
      <c r="AQ7" s="30"/>
      <c r="AR7" s="30"/>
      <c r="AS7" s="30"/>
      <c r="AT7" s="30" t="s">
        <v>10</v>
      </c>
      <c r="AU7" s="30"/>
      <c r="AV7" s="30"/>
      <c r="AW7" s="30"/>
      <c r="AX7" s="30"/>
      <c r="AY7" s="30"/>
      <c r="AZ7" s="30"/>
      <c r="BA7" s="30"/>
      <c r="BB7" s="30" t="s">
        <v>16</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流域下水道</v>
      </c>
      <c r="Q8" s="34"/>
      <c r="R8" s="34"/>
      <c r="S8" s="34"/>
      <c r="T8" s="34"/>
      <c r="U8" s="34"/>
      <c r="V8" s="34"/>
      <c r="W8" s="34" t="str">
        <f>データ!L6</f>
        <v>E1</v>
      </c>
      <c r="X8" s="34"/>
      <c r="Y8" s="34"/>
      <c r="Z8" s="34"/>
      <c r="AA8" s="34"/>
      <c r="AB8" s="34"/>
      <c r="AC8" s="34"/>
      <c r="AD8" s="35" t="str">
        <f>データ!$M$6</f>
        <v>非設置</v>
      </c>
      <c r="AE8" s="35"/>
      <c r="AF8" s="35"/>
      <c r="AG8" s="35"/>
      <c r="AH8" s="35"/>
      <c r="AI8" s="35"/>
      <c r="AJ8" s="35"/>
      <c r="AK8" s="3"/>
      <c r="AL8" s="36">
        <f>データ!S6</f>
        <v>684964</v>
      </c>
      <c r="AM8" s="36"/>
      <c r="AN8" s="36"/>
      <c r="AO8" s="36"/>
      <c r="AP8" s="36"/>
      <c r="AQ8" s="36"/>
      <c r="AR8" s="36"/>
      <c r="AS8" s="36"/>
      <c r="AT8" s="37">
        <f>データ!T6</f>
        <v>7102.28</v>
      </c>
      <c r="AU8" s="37"/>
      <c r="AV8" s="37"/>
      <c r="AW8" s="37"/>
      <c r="AX8" s="37"/>
      <c r="AY8" s="37"/>
      <c r="AZ8" s="37"/>
      <c r="BA8" s="37"/>
      <c r="BB8" s="37">
        <f>データ!U6</f>
        <v>96.44</v>
      </c>
      <c r="BC8" s="37"/>
      <c r="BD8" s="37"/>
      <c r="BE8" s="37"/>
      <c r="BF8" s="37"/>
      <c r="BG8" s="37"/>
      <c r="BH8" s="37"/>
      <c r="BI8" s="37"/>
      <c r="BJ8" s="3"/>
      <c r="BK8" s="3"/>
      <c r="BL8" s="38" t="s">
        <v>11</v>
      </c>
      <c r="BM8" s="39"/>
      <c r="BN8" s="40" t="s">
        <v>19</v>
      </c>
      <c r="BO8" s="40"/>
      <c r="BP8" s="40"/>
      <c r="BQ8" s="40"/>
      <c r="BR8" s="40"/>
      <c r="BS8" s="40"/>
      <c r="BT8" s="40"/>
      <c r="BU8" s="40"/>
      <c r="BV8" s="40"/>
      <c r="BW8" s="40"/>
      <c r="BX8" s="40"/>
      <c r="BY8" s="41"/>
    </row>
    <row r="9" spans="1:78" ht="18.75" customHeight="1" x14ac:dyDescent="0.15">
      <c r="A9" s="2"/>
      <c r="B9" s="30" t="s">
        <v>21</v>
      </c>
      <c r="C9" s="30"/>
      <c r="D9" s="30"/>
      <c r="E9" s="30"/>
      <c r="F9" s="30"/>
      <c r="G9" s="30"/>
      <c r="H9" s="30"/>
      <c r="I9" s="30" t="s">
        <v>22</v>
      </c>
      <c r="J9" s="30"/>
      <c r="K9" s="30"/>
      <c r="L9" s="30"/>
      <c r="M9" s="30"/>
      <c r="N9" s="30"/>
      <c r="O9" s="30"/>
      <c r="P9" s="30" t="s">
        <v>24</v>
      </c>
      <c r="Q9" s="30"/>
      <c r="R9" s="30"/>
      <c r="S9" s="30"/>
      <c r="T9" s="30"/>
      <c r="U9" s="30"/>
      <c r="V9" s="30"/>
      <c r="W9" s="30" t="s">
        <v>25</v>
      </c>
      <c r="X9" s="30"/>
      <c r="Y9" s="30"/>
      <c r="Z9" s="30"/>
      <c r="AA9" s="30"/>
      <c r="AB9" s="30"/>
      <c r="AC9" s="30"/>
      <c r="AD9" s="30" t="s">
        <v>20</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32</v>
      </c>
      <c r="BC9" s="30"/>
      <c r="BD9" s="30"/>
      <c r="BE9" s="30"/>
      <c r="BF9" s="30"/>
      <c r="BG9" s="30"/>
      <c r="BH9" s="30"/>
      <c r="BI9" s="30"/>
      <c r="BJ9" s="3"/>
      <c r="BK9" s="3"/>
      <c r="BL9" s="42" t="s">
        <v>33</v>
      </c>
      <c r="BM9" s="43"/>
      <c r="BN9" s="44" t="s">
        <v>35</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86.34</v>
      </c>
      <c r="J10" s="37"/>
      <c r="K10" s="37"/>
      <c r="L10" s="37"/>
      <c r="M10" s="37"/>
      <c r="N10" s="37"/>
      <c r="O10" s="37"/>
      <c r="P10" s="37">
        <f>データ!P6</f>
        <v>54.89</v>
      </c>
      <c r="Q10" s="37"/>
      <c r="R10" s="37"/>
      <c r="S10" s="37"/>
      <c r="T10" s="37"/>
      <c r="U10" s="37"/>
      <c r="V10" s="37"/>
      <c r="W10" s="37">
        <f>データ!Q6</f>
        <v>91.51</v>
      </c>
      <c r="X10" s="37"/>
      <c r="Y10" s="37"/>
      <c r="Z10" s="37"/>
      <c r="AA10" s="37"/>
      <c r="AB10" s="37"/>
      <c r="AC10" s="37"/>
      <c r="AD10" s="36">
        <f>データ!R6</f>
        <v>0</v>
      </c>
      <c r="AE10" s="36"/>
      <c r="AF10" s="36"/>
      <c r="AG10" s="36"/>
      <c r="AH10" s="36"/>
      <c r="AI10" s="36"/>
      <c r="AJ10" s="36"/>
      <c r="AK10" s="2"/>
      <c r="AL10" s="36">
        <f>データ!V6</f>
        <v>213491</v>
      </c>
      <c r="AM10" s="36"/>
      <c r="AN10" s="36"/>
      <c r="AO10" s="36"/>
      <c r="AP10" s="36"/>
      <c r="AQ10" s="36"/>
      <c r="AR10" s="36"/>
      <c r="AS10" s="36"/>
      <c r="AT10" s="37">
        <f>データ!W6</f>
        <v>32.869999999999997</v>
      </c>
      <c r="AU10" s="37"/>
      <c r="AV10" s="37"/>
      <c r="AW10" s="37"/>
      <c r="AX10" s="37"/>
      <c r="AY10" s="37"/>
      <c r="AZ10" s="37"/>
      <c r="BA10" s="37"/>
      <c r="BB10" s="37">
        <f>データ!X6</f>
        <v>6495.01</v>
      </c>
      <c r="BC10" s="37"/>
      <c r="BD10" s="37"/>
      <c r="BE10" s="37"/>
      <c r="BF10" s="37"/>
      <c r="BG10" s="37"/>
      <c r="BH10" s="37"/>
      <c r="BI10" s="37"/>
      <c r="BJ10" s="2"/>
      <c r="BK10" s="2"/>
      <c r="BL10" s="46" t="s">
        <v>36</v>
      </c>
      <c r="BM10" s="47"/>
      <c r="BN10" s="48" t="s">
        <v>15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38</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40</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112</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9</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8</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113</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41</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42</v>
      </c>
      <c r="C84" s="6"/>
      <c r="D84" s="6"/>
      <c r="E84" s="6" t="s">
        <v>44</v>
      </c>
      <c r="F84" s="6" t="s">
        <v>45</v>
      </c>
      <c r="G84" s="6" t="s">
        <v>46</v>
      </c>
      <c r="H84" s="6" t="s">
        <v>39</v>
      </c>
      <c r="I84" s="6" t="s">
        <v>7</v>
      </c>
      <c r="J84" s="6" t="s">
        <v>47</v>
      </c>
      <c r="K84" s="6" t="s">
        <v>48</v>
      </c>
      <c r="L84" s="6" t="s">
        <v>31</v>
      </c>
      <c r="M84" s="6" t="s">
        <v>34</v>
      </c>
      <c r="N84" s="6" t="s">
        <v>51</v>
      </c>
      <c r="O84" s="6" t="s">
        <v>53</v>
      </c>
    </row>
    <row r="85" spans="1:78" hidden="1" x14ac:dyDescent="0.15">
      <c r="B85" s="6"/>
      <c r="C85" s="6"/>
      <c r="D85" s="6"/>
      <c r="E85" s="6" t="str">
        <f>データ!AI6</f>
        <v>【99.26】</v>
      </c>
      <c r="F85" s="6" t="str">
        <f>データ!AT6</f>
        <v>【11.39】</v>
      </c>
      <c r="G85" s="6" t="str">
        <f>データ!BE6</f>
        <v>【104.37】</v>
      </c>
      <c r="H85" s="6" t="str">
        <f>データ!BP6</f>
        <v>【230.79】</v>
      </c>
      <c r="I85" s="6" t="str">
        <f>データ!CA6</f>
        <v>【0.00】</v>
      </c>
      <c r="J85" s="6" t="str">
        <f>データ!CL6</f>
        <v>【52.71】</v>
      </c>
      <c r="K85" s="6" t="str">
        <f>データ!CW6</f>
        <v>【67.08】</v>
      </c>
      <c r="L85" s="6" t="str">
        <f>データ!DH6</f>
        <v>【93.95】</v>
      </c>
      <c r="M85" s="6" t="str">
        <f>データ!DS6</f>
        <v>【36.56】</v>
      </c>
      <c r="N85" s="6" t="str">
        <f>データ!ED6</f>
        <v>【1.25】</v>
      </c>
      <c r="O85" s="6" t="str">
        <f>データ!EO6</f>
        <v>【0.09】</v>
      </c>
    </row>
  </sheetData>
  <sheetProtection algorithmName="SHA-512" hashValue="iXpcq2kCmiSMAK6hI0NuXtTFFH672SHpMcwT8Ma1AmtYPYtnCZnCaT/GBFgo6B2H4JajpvOGb38i12wna4hsqA==" saltValue="uzNueQ40IqAI4UDwYIRVd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18</v>
      </c>
      <c r="B3" s="16" t="s">
        <v>30</v>
      </c>
      <c r="C3" s="16" t="s">
        <v>57</v>
      </c>
      <c r="D3" s="16" t="s">
        <v>58</v>
      </c>
      <c r="E3" s="16" t="s">
        <v>3</v>
      </c>
      <c r="F3" s="16" t="s">
        <v>2</v>
      </c>
      <c r="G3" s="16" t="s">
        <v>23</v>
      </c>
      <c r="H3" s="74" t="s">
        <v>59</v>
      </c>
      <c r="I3" s="75"/>
      <c r="J3" s="75"/>
      <c r="K3" s="75"/>
      <c r="L3" s="75"/>
      <c r="M3" s="75"/>
      <c r="N3" s="75"/>
      <c r="O3" s="75"/>
      <c r="P3" s="75"/>
      <c r="Q3" s="75"/>
      <c r="R3" s="75"/>
      <c r="S3" s="75"/>
      <c r="T3" s="75"/>
      <c r="U3" s="75"/>
      <c r="V3" s="75"/>
      <c r="W3" s="75"/>
      <c r="X3" s="76"/>
      <c r="Y3" s="72" t="s">
        <v>52</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9</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60</v>
      </c>
      <c r="B4" s="17"/>
      <c r="C4" s="17"/>
      <c r="D4" s="17"/>
      <c r="E4" s="17"/>
      <c r="F4" s="17"/>
      <c r="G4" s="17"/>
      <c r="H4" s="77"/>
      <c r="I4" s="78"/>
      <c r="J4" s="78"/>
      <c r="K4" s="78"/>
      <c r="L4" s="78"/>
      <c r="M4" s="78"/>
      <c r="N4" s="78"/>
      <c r="O4" s="78"/>
      <c r="P4" s="78"/>
      <c r="Q4" s="78"/>
      <c r="R4" s="78"/>
      <c r="S4" s="78"/>
      <c r="T4" s="78"/>
      <c r="U4" s="78"/>
      <c r="V4" s="78"/>
      <c r="W4" s="78"/>
      <c r="X4" s="79"/>
      <c r="Y4" s="73" t="s">
        <v>50</v>
      </c>
      <c r="Z4" s="73"/>
      <c r="AA4" s="73"/>
      <c r="AB4" s="73"/>
      <c r="AC4" s="73"/>
      <c r="AD4" s="73"/>
      <c r="AE4" s="73"/>
      <c r="AF4" s="73"/>
      <c r="AG4" s="73"/>
      <c r="AH4" s="73"/>
      <c r="AI4" s="73"/>
      <c r="AJ4" s="73" t="s">
        <v>43</v>
      </c>
      <c r="AK4" s="73"/>
      <c r="AL4" s="73"/>
      <c r="AM4" s="73"/>
      <c r="AN4" s="73"/>
      <c r="AO4" s="73"/>
      <c r="AP4" s="73"/>
      <c r="AQ4" s="73"/>
      <c r="AR4" s="73"/>
      <c r="AS4" s="73"/>
      <c r="AT4" s="73"/>
      <c r="AU4" s="73" t="s">
        <v>26</v>
      </c>
      <c r="AV4" s="73"/>
      <c r="AW4" s="73"/>
      <c r="AX4" s="73"/>
      <c r="AY4" s="73"/>
      <c r="AZ4" s="73"/>
      <c r="BA4" s="73"/>
      <c r="BB4" s="73"/>
      <c r="BC4" s="73"/>
      <c r="BD4" s="73"/>
      <c r="BE4" s="73"/>
      <c r="BF4" s="73" t="s">
        <v>62</v>
      </c>
      <c r="BG4" s="73"/>
      <c r="BH4" s="73"/>
      <c r="BI4" s="73"/>
      <c r="BJ4" s="73"/>
      <c r="BK4" s="73"/>
      <c r="BL4" s="73"/>
      <c r="BM4" s="73"/>
      <c r="BN4" s="73"/>
      <c r="BO4" s="73"/>
      <c r="BP4" s="73"/>
      <c r="BQ4" s="73" t="s">
        <v>13</v>
      </c>
      <c r="BR4" s="73"/>
      <c r="BS4" s="73"/>
      <c r="BT4" s="73"/>
      <c r="BU4" s="73"/>
      <c r="BV4" s="73"/>
      <c r="BW4" s="73"/>
      <c r="BX4" s="73"/>
      <c r="BY4" s="73"/>
      <c r="BZ4" s="73"/>
      <c r="CA4" s="73"/>
      <c r="CB4" s="73" t="s">
        <v>61</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15">
      <c r="A5" s="14" t="s">
        <v>69</v>
      </c>
      <c r="B5" s="18"/>
      <c r="C5" s="18"/>
      <c r="D5" s="18"/>
      <c r="E5" s="18"/>
      <c r="F5" s="18"/>
      <c r="G5" s="18"/>
      <c r="H5" s="23" t="s">
        <v>56</v>
      </c>
      <c r="I5" s="23" t="s">
        <v>70</v>
      </c>
      <c r="J5" s="23" t="s">
        <v>71</v>
      </c>
      <c r="K5" s="23" t="s">
        <v>72</v>
      </c>
      <c r="L5" s="23" t="s">
        <v>73</v>
      </c>
      <c r="M5" s="23" t="s">
        <v>4</v>
      </c>
      <c r="N5" s="23" t="s">
        <v>74</v>
      </c>
      <c r="O5" s="23" t="s">
        <v>75</v>
      </c>
      <c r="P5" s="23" t="s">
        <v>76</v>
      </c>
      <c r="Q5" s="23" t="s">
        <v>77</v>
      </c>
      <c r="R5" s="23" t="s">
        <v>78</v>
      </c>
      <c r="S5" s="23" t="s">
        <v>79</v>
      </c>
      <c r="T5" s="23" t="s">
        <v>80</v>
      </c>
      <c r="U5" s="23" t="s">
        <v>63</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42</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8" s="13" customFormat="1" x14ac:dyDescent="0.15">
      <c r="A6" s="14" t="s">
        <v>95</v>
      </c>
      <c r="B6" s="19">
        <f t="shared" ref="B6:X6" si="1">B7</f>
        <v>2022</v>
      </c>
      <c r="C6" s="19">
        <f t="shared" si="1"/>
        <v>390003</v>
      </c>
      <c r="D6" s="19">
        <f t="shared" si="1"/>
        <v>46</v>
      </c>
      <c r="E6" s="19">
        <f t="shared" si="1"/>
        <v>17</v>
      </c>
      <c r="F6" s="19">
        <f t="shared" si="1"/>
        <v>3</v>
      </c>
      <c r="G6" s="19">
        <f t="shared" si="1"/>
        <v>0</v>
      </c>
      <c r="H6" s="19" t="str">
        <f t="shared" si="1"/>
        <v>高知県</v>
      </c>
      <c r="I6" s="19" t="str">
        <f t="shared" si="1"/>
        <v>法適用</v>
      </c>
      <c r="J6" s="19" t="str">
        <f t="shared" si="1"/>
        <v>下水道事業</v>
      </c>
      <c r="K6" s="19" t="str">
        <f t="shared" si="1"/>
        <v>流域下水道</v>
      </c>
      <c r="L6" s="19" t="str">
        <f t="shared" si="1"/>
        <v>E1</v>
      </c>
      <c r="M6" s="19" t="str">
        <f t="shared" si="1"/>
        <v>非設置</v>
      </c>
      <c r="N6" s="24" t="str">
        <f t="shared" si="1"/>
        <v>-</v>
      </c>
      <c r="O6" s="24">
        <f t="shared" si="1"/>
        <v>86.34</v>
      </c>
      <c r="P6" s="24">
        <f t="shared" si="1"/>
        <v>54.89</v>
      </c>
      <c r="Q6" s="24">
        <f t="shared" si="1"/>
        <v>91.51</v>
      </c>
      <c r="R6" s="24">
        <f t="shared" si="1"/>
        <v>0</v>
      </c>
      <c r="S6" s="24">
        <f t="shared" si="1"/>
        <v>684964</v>
      </c>
      <c r="T6" s="24">
        <f t="shared" si="1"/>
        <v>7102.28</v>
      </c>
      <c r="U6" s="24">
        <f t="shared" si="1"/>
        <v>96.44</v>
      </c>
      <c r="V6" s="24">
        <f t="shared" si="1"/>
        <v>213491</v>
      </c>
      <c r="W6" s="24">
        <f t="shared" si="1"/>
        <v>32.869999999999997</v>
      </c>
      <c r="X6" s="24">
        <f t="shared" si="1"/>
        <v>6495.01</v>
      </c>
      <c r="Y6" s="28" t="str">
        <f t="shared" ref="Y6:AH6" si="2">IF(Y7="",NA(),Y7)</f>
        <v>-</v>
      </c>
      <c r="Z6" s="28" t="str">
        <f t="shared" si="2"/>
        <v>-</v>
      </c>
      <c r="AA6" s="28">
        <f t="shared" si="2"/>
        <v>114.6</v>
      </c>
      <c r="AB6" s="28">
        <f t="shared" si="2"/>
        <v>98.64</v>
      </c>
      <c r="AC6" s="28">
        <f t="shared" si="2"/>
        <v>97.04</v>
      </c>
      <c r="AD6" s="28" t="str">
        <f t="shared" si="2"/>
        <v>-</v>
      </c>
      <c r="AE6" s="28" t="str">
        <f t="shared" si="2"/>
        <v>-</v>
      </c>
      <c r="AF6" s="28">
        <f t="shared" si="2"/>
        <v>101.63</v>
      </c>
      <c r="AG6" s="28">
        <f t="shared" si="2"/>
        <v>100.14</v>
      </c>
      <c r="AH6" s="28">
        <f t="shared" si="2"/>
        <v>99.22</v>
      </c>
      <c r="AI6" s="24" t="str">
        <f>IF(AI7="","",IF(AI7="-","【-】","【"&amp;SUBSTITUTE(TEXT(AI7,"#,##0.00"),"-","△")&amp;"】"))</f>
        <v>【99.26】</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9.1</v>
      </c>
      <c r="AR6" s="28">
        <f t="shared" si="3"/>
        <v>10.71</v>
      </c>
      <c r="AS6" s="28">
        <f t="shared" si="3"/>
        <v>11.46</v>
      </c>
      <c r="AT6" s="24" t="str">
        <f>IF(AT7="","",IF(AT7="-","【-】","【"&amp;SUBSTITUTE(TEXT(AT7,"#,##0.00"),"-","△")&amp;"】"))</f>
        <v>【11.39】</v>
      </c>
      <c r="AU6" s="28" t="str">
        <f t="shared" ref="AU6:BD6" si="4">IF(AU7="",NA(),AU7)</f>
        <v>-</v>
      </c>
      <c r="AV6" s="28" t="str">
        <f t="shared" si="4"/>
        <v>-</v>
      </c>
      <c r="AW6" s="28">
        <f t="shared" si="4"/>
        <v>104.26</v>
      </c>
      <c r="AX6" s="28">
        <f t="shared" si="4"/>
        <v>98.98</v>
      </c>
      <c r="AY6" s="28">
        <f t="shared" si="4"/>
        <v>96.29</v>
      </c>
      <c r="AZ6" s="28" t="str">
        <f t="shared" si="4"/>
        <v>-</v>
      </c>
      <c r="BA6" s="28" t="str">
        <f t="shared" si="4"/>
        <v>-</v>
      </c>
      <c r="BB6" s="28">
        <f t="shared" si="4"/>
        <v>101.14</v>
      </c>
      <c r="BC6" s="28">
        <f t="shared" si="4"/>
        <v>104.74</v>
      </c>
      <c r="BD6" s="28">
        <f t="shared" si="4"/>
        <v>104.74</v>
      </c>
      <c r="BE6" s="24" t="str">
        <f>IF(BE7="","",IF(BE7="-","【-】","【"&amp;SUBSTITUTE(TEXT(BE7,"#,##0.00"),"-","△")&amp;"】"))</f>
        <v>【104.37】</v>
      </c>
      <c r="BF6" s="28" t="str">
        <f t="shared" ref="BF6:BO6" si="5">IF(BF7="",NA(),BF7)</f>
        <v>-</v>
      </c>
      <c r="BG6" s="28" t="str">
        <f t="shared" si="5"/>
        <v>-</v>
      </c>
      <c r="BH6" s="24">
        <f t="shared" si="5"/>
        <v>0</v>
      </c>
      <c r="BI6" s="24">
        <f t="shared" si="5"/>
        <v>0</v>
      </c>
      <c r="BJ6" s="24">
        <f t="shared" si="5"/>
        <v>0</v>
      </c>
      <c r="BK6" s="28" t="str">
        <f t="shared" si="5"/>
        <v>-</v>
      </c>
      <c r="BL6" s="28" t="str">
        <f t="shared" si="5"/>
        <v>-</v>
      </c>
      <c r="BM6" s="28">
        <f t="shared" si="5"/>
        <v>255.67</v>
      </c>
      <c r="BN6" s="28">
        <f t="shared" si="5"/>
        <v>242.44</v>
      </c>
      <c r="BO6" s="28">
        <f t="shared" si="5"/>
        <v>228.09</v>
      </c>
      <c r="BP6" s="24" t="str">
        <f>IF(BP7="","",IF(BP7="-","【-】","【"&amp;SUBSTITUTE(TEXT(BP7,"#,##0.00"),"-","△")&amp;"】"))</f>
        <v>【230.79】</v>
      </c>
      <c r="BQ6" s="28" t="str">
        <f t="shared" ref="BQ6:BZ6" si="6">IF(BQ7="",NA(),BQ7)</f>
        <v>-</v>
      </c>
      <c r="BR6" s="28" t="str">
        <f t="shared" si="6"/>
        <v>-</v>
      </c>
      <c r="BS6" s="24">
        <f t="shared" si="6"/>
        <v>0</v>
      </c>
      <c r="BT6" s="24">
        <f t="shared" si="6"/>
        <v>0</v>
      </c>
      <c r="BU6" s="24">
        <f t="shared" si="6"/>
        <v>0</v>
      </c>
      <c r="BV6" s="28" t="str">
        <f t="shared" si="6"/>
        <v>-</v>
      </c>
      <c r="BW6" s="28" t="str">
        <f t="shared" si="6"/>
        <v>-</v>
      </c>
      <c r="BX6" s="24">
        <f t="shared" si="6"/>
        <v>0</v>
      </c>
      <c r="BY6" s="24">
        <f t="shared" si="6"/>
        <v>0</v>
      </c>
      <c r="BZ6" s="24">
        <f t="shared" si="6"/>
        <v>0</v>
      </c>
      <c r="CA6" s="24" t="str">
        <f>IF(CA7="","",IF(CA7="-","【-】","【"&amp;SUBSTITUTE(TEXT(CA7,"#,##0.00"),"-","△")&amp;"】"))</f>
        <v>【0.00】</v>
      </c>
      <c r="CB6" s="28" t="str">
        <f t="shared" ref="CB6:CK6" si="7">IF(CB7="",NA(),CB7)</f>
        <v>-</v>
      </c>
      <c r="CC6" s="28" t="str">
        <f t="shared" si="7"/>
        <v>-</v>
      </c>
      <c r="CD6" s="28">
        <f t="shared" si="7"/>
        <v>92.91</v>
      </c>
      <c r="CE6" s="28">
        <f t="shared" si="7"/>
        <v>89.9</v>
      </c>
      <c r="CF6" s="28">
        <f t="shared" si="7"/>
        <v>100.7</v>
      </c>
      <c r="CG6" s="28" t="str">
        <f t="shared" si="7"/>
        <v>-</v>
      </c>
      <c r="CH6" s="28" t="str">
        <f t="shared" si="7"/>
        <v>-</v>
      </c>
      <c r="CI6" s="28">
        <f t="shared" si="7"/>
        <v>50.67</v>
      </c>
      <c r="CJ6" s="28">
        <f t="shared" si="7"/>
        <v>48.7</v>
      </c>
      <c r="CK6" s="28">
        <f t="shared" si="7"/>
        <v>52.53</v>
      </c>
      <c r="CL6" s="24" t="str">
        <f>IF(CL7="","",IF(CL7="-","【-】","【"&amp;SUBSTITUTE(TEXT(CL7,"#,##0.00"),"-","△")&amp;"】"))</f>
        <v>【52.71】</v>
      </c>
      <c r="CM6" s="28" t="str">
        <f t="shared" ref="CM6:CV6" si="8">IF(CM7="",NA(),CM7)</f>
        <v>-</v>
      </c>
      <c r="CN6" s="28" t="str">
        <f t="shared" si="8"/>
        <v>-</v>
      </c>
      <c r="CO6" s="28">
        <f t="shared" si="8"/>
        <v>70.180000000000007</v>
      </c>
      <c r="CP6" s="28">
        <f t="shared" si="8"/>
        <v>71.260000000000005</v>
      </c>
      <c r="CQ6" s="28">
        <f t="shared" si="8"/>
        <v>68.819999999999993</v>
      </c>
      <c r="CR6" s="28" t="str">
        <f t="shared" si="8"/>
        <v>-</v>
      </c>
      <c r="CS6" s="28" t="str">
        <f t="shared" si="8"/>
        <v>-</v>
      </c>
      <c r="CT6" s="28">
        <f t="shared" si="8"/>
        <v>68.2</v>
      </c>
      <c r="CU6" s="28">
        <f t="shared" si="8"/>
        <v>68.05</v>
      </c>
      <c r="CV6" s="28">
        <f t="shared" si="8"/>
        <v>67.099999999999994</v>
      </c>
      <c r="CW6" s="24" t="str">
        <f>IF(CW7="","",IF(CW7="-","【-】","【"&amp;SUBSTITUTE(TEXT(CW7,"#,##0.00"),"-","△")&amp;"】"))</f>
        <v>【67.08】</v>
      </c>
      <c r="CX6" s="28" t="str">
        <f t="shared" ref="CX6:DG6" si="9">IF(CX7="",NA(),CX7)</f>
        <v>-</v>
      </c>
      <c r="CY6" s="28" t="str">
        <f t="shared" si="9"/>
        <v>-</v>
      </c>
      <c r="CZ6" s="28">
        <f t="shared" si="9"/>
        <v>84.7</v>
      </c>
      <c r="DA6" s="28">
        <f t="shared" si="9"/>
        <v>84.3</v>
      </c>
      <c r="DB6" s="28">
        <f t="shared" si="9"/>
        <v>84.52</v>
      </c>
      <c r="DC6" s="28" t="str">
        <f t="shared" si="9"/>
        <v>-</v>
      </c>
      <c r="DD6" s="28" t="str">
        <f t="shared" si="9"/>
        <v>-</v>
      </c>
      <c r="DE6" s="28">
        <f t="shared" si="9"/>
        <v>94.01</v>
      </c>
      <c r="DF6" s="28">
        <f t="shared" si="9"/>
        <v>94.14</v>
      </c>
      <c r="DG6" s="28">
        <f t="shared" si="9"/>
        <v>94.02</v>
      </c>
      <c r="DH6" s="24" t="str">
        <f>IF(DH7="","",IF(DH7="-","【-】","【"&amp;SUBSTITUTE(TEXT(DH7,"#,##0.00"),"-","△")&amp;"】"))</f>
        <v>【93.95】</v>
      </c>
      <c r="DI6" s="28" t="str">
        <f t="shared" ref="DI6:DR6" si="10">IF(DI7="",NA(),DI7)</f>
        <v>-</v>
      </c>
      <c r="DJ6" s="28" t="str">
        <f t="shared" si="10"/>
        <v>-</v>
      </c>
      <c r="DK6" s="28">
        <f t="shared" si="10"/>
        <v>5.44</v>
      </c>
      <c r="DL6" s="28">
        <f t="shared" si="10"/>
        <v>9.9</v>
      </c>
      <c r="DM6" s="28">
        <f t="shared" si="10"/>
        <v>13.97</v>
      </c>
      <c r="DN6" s="28" t="str">
        <f t="shared" si="10"/>
        <v>-</v>
      </c>
      <c r="DO6" s="28" t="str">
        <f t="shared" si="10"/>
        <v>-</v>
      </c>
      <c r="DP6" s="28">
        <f t="shared" si="10"/>
        <v>31.96</v>
      </c>
      <c r="DQ6" s="28">
        <f t="shared" si="10"/>
        <v>34.17</v>
      </c>
      <c r="DR6" s="28">
        <f t="shared" si="10"/>
        <v>36.770000000000003</v>
      </c>
      <c r="DS6" s="24" t="str">
        <f>IF(DS7="","",IF(DS7="-","【-】","【"&amp;SUBSTITUTE(TEXT(DS7,"#,##0.00"),"-","△")&amp;"】"))</f>
        <v>【36.56】</v>
      </c>
      <c r="DT6" s="28" t="str">
        <f t="shared" ref="DT6:EC6" si="11">IF(DT7="",NA(),DT7)</f>
        <v>-</v>
      </c>
      <c r="DU6" s="28" t="str">
        <f t="shared" si="11"/>
        <v>-</v>
      </c>
      <c r="DV6" s="24">
        <f t="shared" si="11"/>
        <v>0</v>
      </c>
      <c r="DW6" s="24">
        <f t="shared" si="11"/>
        <v>0</v>
      </c>
      <c r="DX6" s="24">
        <f t="shared" si="11"/>
        <v>0</v>
      </c>
      <c r="DY6" s="28" t="str">
        <f t="shared" si="11"/>
        <v>-</v>
      </c>
      <c r="DZ6" s="28" t="str">
        <f t="shared" si="11"/>
        <v>-</v>
      </c>
      <c r="EA6" s="28">
        <f t="shared" si="11"/>
        <v>0.93</v>
      </c>
      <c r="EB6" s="28">
        <f t="shared" si="11"/>
        <v>1.04</v>
      </c>
      <c r="EC6" s="28">
        <f t="shared" si="11"/>
        <v>1.26</v>
      </c>
      <c r="ED6" s="24" t="str">
        <f>IF(ED7="","",IF(ED7="-","【-】","【"&amp;SUBSTITUTE(TEXT(ED7,"#,##0.00"),"-","△")&amp;"】"))</f>
        <v>【1.25】</v>
      </c>
      <c r="EE6" s="28" t="str">
        <f t="shared" ref="EE6:EN6" si="12">IF(EE7="",NA(),EE7)</f>
        <v>-</v>
      </c>
      <c r="EF6" s="28" t="str">
        <f t="shared" si="12"/>
        <v>-</v>
      </c>
      <c r="EG6" s="24">
        <f t="shared" si="12"/>
        <v>0</v>
      </c>
      <c r="EH6" s="24">
        <f t="shared" si="12"/>
        <v>0</v>
      </c>
      <c r="EI6" s="24">
        <f t="shared" si="12"/>
        <v>0</v>
      </c>
      <c r="EJ6" s="28" t="str">
        <f t="shared" si="12"/>
        <v>-</v>
      </c>
      <c r="EK6" s="28" t="str">
        <f t="shared" si="12"/>
        <v>-</v>
      </c>
      <c r="EL6" s="28">
        <f t="shared" si="12"/>
        <v>1.87</v>
      </c>
      <c r="EM6" s="28">
        <f t="shared" si="12"/>
        <v>0.1</v>
      </c>
      <c r="EN6" s="28">
        <f t="shared" si="12"/>
        <v>0.09</v>
      </c>
      <c r="EO6" s="24" t="str">
        <f>IF(EO7="","",IF(EO7="-","【-】","【"&amp;SUBSTITUTE(TEXT(EO7,"#,##0.00"),"-","△")&amp;"】"))</f>
        <v>【0.09】</v>
      </c>
    </row>
    <row r="7" spans="1:148" s="13" customFormat="1" x14ac:dyDescent="0.15">
      <c r="A7" s="14"/>
      <c r="B7" s="20">
        <v>2022</v>
      </c>
      <c r="C7" s="20">
        <v>390003</v>
      </c>
      <c r="D7" s="20">
        <v>46</v>
      </c>
      <c r="E7" s="20">
        <v>17</v>
      </c>
      <c r="F7" s="20">
        <v>3</v>
      </c>
      <c r="G7" s="20">
        <v>0</v>
      </c>
      <c r="H7" s="20" t="s">
        <v>96</v>
      </c>
      <c r="I7" s="20" t="s">
        <v>97</v>
      </c>
      <c r="J7" s="20" t="s">
        <v>98</v>
      </c>
      <c r="K7" s="20" t="s">
        <v>49</v>
      </c>
      <c r="L7" s="20" t="s">
        <v>99</v>
      </c>
      <c r="M7" s="20" t="s">
        <v>100</v>
      </c>
      <c r="N7" s="25" t="s">
        <v>101</v>
      </c>
      <c r="O7" s="25">
        <v>86.34</v>
      </c>
      <c r="P7" s="25">
        <v>54.89</v>
      </c>
      <c r="Q7" s="25">
        <v>91.51</v>
      </c>
      <c r="R7" s="25">
        <v>0</v>
      </c>
      <c r="S7" s="25">
        <v>684964</v>
      </c>
      <c r="T7" s="25">
        <v>7102.28</v>
      </c>
      <c r="U7" s="25">
        <v>96.44</v>
      </c>
      <c r="V7" s="25">
        <v>213491</v>
      </c>
      <c r="W7" s="25">
        <v>32.869999999999997</v>
      </c>
      <c r="X7" s="25">
        <v>6495.01</v>
      </c>
      <c r="Y7" s="25" t="s">
        <v>101</v>
      </c>
      <c r="Z7" s="25" t="s">
        <v>101</v>
      </c>
      <c r="AA7" s="25">
        <v>114.6</v>
      </c>
      <c r="AB7" s="25">
        <v>98.64</v>
      </c>
      <c r="AC7" s="25">
        <v>97.04</v>
      </c>
      <c r="AD7" s="25" t="s">
        <v>101</v>
      </c>
      <c r="AE7" s="25" t="s">
        <v>101</v>
      </c>
      <c r="AF7" s="25">
        <v>101.63</v>
      </c>
      <c r="AG7" s="25">
        <v>100.14</v>
      </c>
      <c r="AH7" s="25">
        <v>99.22</v>
      </c>
      <c r="AI7" s="25">
        <v>99.26</v>
      </c>
      <c r="AJ7" s="25" t="s">
        <v>101</v>
      </c>
      <c r="AK7" s="25" t="s">
        <v>101</v>
      </c>
      <c r="AL7" s="25">
        <v>0</v>
      </c>
      <c r="AM7" s="25">
        <v>0</v>
      </c>
      <c r="AN7" s="25">
        <v>0</v>
      </c>
      <c r="AO7" s="25" t="s">
        <v>101</v>
      </c>
      <c r="AP7" s="25" t="s">
        <v>101</v>
      </c>
      <c r="AQ7" s="25">
        <v>9.1</v>
      </c>
      <c r="AR7" s="25">
        <v>10.71</v>
      </c>
      <c r="AS7" s="25">
        <v>11.46</v>
      </c>
      <c r="AT7" s="25">
        <v>11.39</v>
      </c>
      <c r="AU7" s="25" t="s">
        <v>101</v>
      </c>
      <c r="AV7" s="25" t="s">
        <v>101</v>
      </c>
      <c r="AW7" s="25">
        <v>104.26</v>
      </c>
      <c r="AX7" s="25">
        <v>98.98</v>
      </c>
      <c r="AY7" s="25">
        <v>96.29</v>
      </c>
      <c r="AZ7" s="25" t="s">
        <v>101</v>
      </c>
      <c r="BA7" s="25" t="s">
        <v>101</v>
      </c>
      <c r="BB7" s="25">
        <v>101.14</v>
      </c>
      <c r="BC7" s="25">
        <v>104.74</v>
      </c>
      <c r="BD7" s="25">
        <v>104.74</v>
      </c>
      <c r="BE7" s="25">
        <v>104.37</v>
      </c>
      <c r="BF7" s="25" t="s">
        <v>101</v>
      </c>
      <c r="BG7" s="25" t="s">
        <v>101</v>
      </c>
      <c r="BH7" s="25">
        <v>0</v>
      </c>
      <c r="BI7" s="25">
        <v>0</v>
      </c>
      <c r="BJ7" s="25">
        <v>0</v>
      </c>
      <c r="BK7" s="25" t="s">
        <v>101</v>
      </c>
      <c r="BL7" s="25" t="s">
        <v>101</v>
      </c>
      <c r="BM7" s="25">
        <v>255.67</v>
      </c>
      <c r="BN7" s="25">
        <v>242.44</v>
      </c>
      <c r="BO7" s="25">
        <v>228.09</v>
      </c>
      <c r="BP7" s="25">
        <v>230.79</v>
      </c>
      <c r="BQ7" s="25" t="s">
        <v>101</v>
      </c>
      <c r="BR7" s="25" t="s">
        <v>101</v>
      </c>
      <c r="BS7" s="25">
        <v>0</v>
      </c>
      <c r="BT7" s="25">
        <v>0</v>
      </c>
      <c r="BU7" s="25">
        <v>0</v>
      </c>
      <c r="BV7" s="25" t="s">
        <v>101</v>
      </c>
      <c r="BW7" s="25" t="s">
        <v>101</v>
      </c>
      <c r="BX7" s="25">
        <v>0</v>
      </c>
      <c r="BY7" s="25">
        <v>0</v>
      </c>
      <c r="BZ7" s="25">
        <v>0</v>
      </c>
      <c r="CA7" s="25">
        <v>0</v>
      </c>
      <c r="CB7" s="25" t="s">
        <v>101</v>
      </c>
      <c r="CC7" s="25" t="s">
        <v>101</v>
      </c>
      <c r="CD7" s="25">
        <v>92.91</v>
      </c>
      <c r="CE7" s="25">
        <v>89.9</v>
      </c>
      <c r="CF7" s="25">
        <v>100.7</v>
      </c>
      <c r="CG7" s="25" t="s">
        <v>101</v>
      </c>
      <c r="CH7" s="25" t="s">
        <v>101</v>
      </c>
      <c r="CI7" s="25">
        <v>50.67</v>
      </c>
      <c r="CJ7" s="25">
        <v>48.7</v>
      </c>
      <c r="CK7" s="25">
        <v>52.53</v>
      </c>
      <c r="CL7" s="25">
        <v>52.71</v>
      </c>
      <c r="CM7" s="25" t="s">
        <v>101</v>
      </c>
      <c r="CN7" s="25" t="s">
        <v>101</v>
      </c>
      <c r="CO7" s="25">
        <v>70.180000000000007</v>
      </c>
      <c r="CP7" s="25">
        <v>71.260000000000005</v>
      </c>
      <c r="CQ7" s="25">
        <v>68.819999999999993</v>
      </c>
      <c r="CR7" s="25" t="s">
        <v>101</v>
      </c>
      <c r="CS7" s="25" t="s">
        <v>101</v>
      </c>
      <c r="CT7" s="25">
        <v>68.2</v>
      </c>
      <c r="CU7" s="25">
        <v>68.05</v>
      </c>
      <c r="CV7" s="25">
        <v>67.099999999999994</v>
      </c>
      <c r="CW7" s="25">
        <v>67.08</v>
      </c>
      <c r="CX7" s="25" t="s">
        <v>101</v>
      </c>
      <c r="CY7" s="25" t="s">
        <v>101</v>
      </c>
      <c r="CZ7" s="25">
        <v>84.7</v>
      </c>
      <c r="DA7" s="25">
        <v>84.3</v>
      </c>
      <c r="DB7" s="25">
        <v>84.52</v>
      </c>
      <c r="DC7" s="25" t="s">
        <v>101</v>
      </c>
      <c r="DD7" s="25" t="s">
        <v>101</v>
      </c>
      <c r="DE7" s="25">
        <v>94.01</v>
      </c>
      <c r="DF7" s="25">
        <v>94.14</v>
      </c>
      <c r="DG7" s="25">
        <v>94.02</v>
      </c>
      <c r="DH7" s="25">
        <v>93.95</v>
      </c>
      <c r="DI7" s="25" t="s">
        <v>101</v>
      </c>
      <c r="DJ7" s="25" t="s">
        <v>101</v>
      </c>
      <c r="DK7" s="25">
        <v>5.44</v>
      </c>
      <c r="DL7" s="25">
        <v>9.9</v>
      </c>
      <c r="DM7" s="25">
        <v>13.97</v>
      </c>
      <c r="DN7" s="25" t="s">
        <v>101</v>
      </c>
      <c r="DO7" s="25" t="s">
        <v>101</v>
      </c>
      <c r="DP7" s="25">
        <v>31.96</v>
      </c>
      <c r="DQ7" s="25">
        <v>34.17</v>
      </c>
      <c r="DR7" s="25">
        <v>36.770000000000003</v>
      </c>
      <c r="DS7" s="25">
        <v>36.56</v>
      </c>
      <c r="DT7" s="25" t="s">
        <v>101</v>
      </c>
      <c r="DU7" s="25" t="s">
        <v>101</v>
      </c>
      <c r="DV7" s="25">
        <v>0</v>
      </c>
      <c r="DW7" s="25">
        <v>0</v>
      </c>
      <c r="DX7" s="25">
        <v>0</v>
      </c>
      <c r="DY7" s="25" t="s">
        <v>101</v>
      </c>
      <c r="DZ7" s="25" t="s">
        <v>101</v>
      </c>
      <c r="EA7" s="25">
        <v>0.93</v>
      </c>
      <c r="EB7" s="25">
        <v>1.04</v>
      </c>
      <c r="EC7" s="25">
        <v>1.26</v>
      </c>
      <c r="ED7" s="25">
        <v>1.25</v>
      </c>
      <c r="EE7" s="25" t="s">
        <v>101</v>
      </c>
      <c r="EF7" s="25" t="s">
        <v>101</v>
      </c>
      <c r="EG7" s="25">
        <v>0</v>
      </c>
      <c r="EH7" s="25">
        <v>0</v>
      </c>
      <c r="EI7" s="25">
        <v>0</v>
      </c>
      <c r="EJ7" s="25" t="s">
        <v>101</v>
      </c>
      <c r="EK7" s="25" t="s">
        <v>101</v>
      </c>
      <c r="EL7" s="25">
        <v>1.87</v>
      </c>
      <c r="EM7" s="25">
        <v>0.1</v>
      </c>
      <c r="EN7" s="25">
        <v>0.09</v>
      </c>
      <c r="EO7" s="25">
        <v>0.09</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30</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2023-12-12T00:53:14Z</dcterms:created>
  <dcterms:modified xsi:type="dcterms:W3CDTF">2024-01-29T04:15:37Z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2024-01-19T02:45:16Z</vt:filetime>
  </property>
</Properties>
</file>