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221(企業)管理課\2023年度（令和5年度）一時利用★★★\C_財務\C3_決算・監査\C301_決算\03 経営比較分析表\0124【総務省124〆】公営企業に係る経営比較分析表（令和４年度決算）の分析等について（依頼）\"/>
    </mc:Choice>
  </mc:AlternateContent>
  <workbookProtection workbookAlgorithmName="SHA-512" workbookHashValue="rkQjtD1OAi9GrJ2NVu6nfyjw5aHOmBHfz+NcaiojYRIXkIAKpaQzvRYw2i3s5d+Kiwh06f+SFHriBc9wesU4gA==" workbookSaltValue="hjO434EuhlHtO2RefJmfy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X12" i="5" s="1"/>
  <c r="IW8" i="5"/>
  <c r="IV8" i="5"/>
  <c r="IM8" i="5"/>
  <c r="IN12" i="5" s="1"/>
  <c r="JL118" i="4" s="1"/>
  <c r="IL8" i="5"/>
  <c r="IC8" i="5"/>
  <c r="IB8" i="5"/>
  <c r="HS8" i="5"/>
  <c r="HV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K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D57"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HM18" i="5"/>
  <c r="HI18" i="5"/>
  <c r="HL18" i="5"/>
  <c r="HK18" i="5"/>
  <c r="HJ18" i="5"/>
  <c r="IE18" i="5"/>
  <c r="IG12" i="5"/>
  <c r="LK102" i="4" s="1"/>
  <c r="IC12" i="5"/>
  <c r="IU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HT12" i="5"/>
  <c r="JL87" i="4" s="1"/>
  <c r="FJ8" i="5"/>
  <c r="JB18" i="5"/>
  <c r="IX18" i="5"/>
  <c r="IZ12" i="5"/>
  <c r="OL57" i="4" s="1"/>
  <c r="JA18" i="5"/>
  <c r="IY12" i="5"/>
  <c r="NU57" i="4" s="1"/>
  <c r="IZ18" i="5"/>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JB12" i="5"/>
  <c r="PT57" i="4" s="1"/>
  <c r="GZ18" i="5"/>
  <c r="HC18" i="5"/>
  <c r="GY18" i="5"/>
  <c r="HB18" i="5"/>
  <c r="HA18" i="5"/>
  <c r="HV18" i="5"/>
  <c r="HU18" i="5"/>
  <c r="HW12" i="5"/>
  <c r="LK87" i="4" s="1"/>
  <c r="HS12" i="5"/>
  <c r="IU87" i="4" s="1"/>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C12" i="5"/>
  <c r="LK57" i="4" s="1"/>
  <c r="HL12" i="5"/>
  <c r="KT72" i="4" s="1"/>
  <c r="IE12" i="5"/>
  <c r="KC102" i="4" s="1"/>
  <c r="JK12" i="5"/>
  <c r="PC72" i="4" s="1"/>
  <c r="FK18" i="5" l="1"/>
  <c r="FN18" i="5"/>
  <c r="FJ18" i="5"/>
  <c r="FM18" i="5"/>
  <c r="FL18" i="5"/>
  <c r="FN12" i="5"/>
  <c r="HC72" i="4" s="1"/>
  <c r="FJ12" i="5"/>
  <c r="EM72" i="4" s="1"/>
  <c r="FM12" i="5"/>
  <c r="GL72" i="4" s="1"/>
  <c r="FL12" i="5"/>
  <c r="FU72" i="4" s="1"/>
  <c r="FK12" i="5"/>
  <c r="FD7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<sst xmlns="http://schemas.openxmlformats.org/spreadsheetml/2006/main" count="1003" uniqueCount="274">
  <si>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</si>
  <si>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</si>
  <si>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</si>
  <si>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</si>
  <si>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</si>
  <si>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</si>
  <si>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</si>
  <si>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</si>
  <si>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目的：建設改良積立金への組入れ              30,954千円
一般会計への繰出しの有無…無
その他の有無…有　　　
　 目的：資本金への繰入れ　　　　　　　　　　　　 　3,725千円
電気事業により生じた利益は、主に将来の施設更新に充てるための建設改良積立金に積み立てることを基本としている。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</si>
  <si>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</si>
  <si>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</si>
  <si>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</si>
  <si>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</si>
  <si>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</si>
  <si>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</si>
  <si>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</si>
  <si>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</si>
  <si>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</si>
  <si>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</si>
  <si>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</si>
  <si>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</si>
  <si>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</si>
  <si>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</si>
  <si>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</si>
  <si>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</si>
  <si>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</si>
  <si>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</si>
  <si>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</si>
  <si>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</si>
  <si>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</si>
  <si>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</si>
  <si>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</si>
  <si>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</si>
  <si>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</si>
  <si>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</si>
  <si>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</si>
  <si>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</si>
  <si>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</si>
  <si>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</si>
  <si>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</si>
  <si>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</si>
  <si>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</si>
  <si>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</si>
  <si>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</si>
  <si>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</si>
  <si>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</si>
  <si>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</si>
  <si>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</si>
  <si>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</si>
  <si>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</si>
  <si>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</si>
  <si>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</si>
  <si>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</si>
  <si>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</si>
  <si>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</si>
  <si>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</si>
  <si>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</si>
  <si>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</si>
  <si>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</si>
  <si>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</si>
  <si>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</si>
  <si>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</si>
  <si>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</si>
  <si>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</si>
  <si>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</si>
  <si>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</si>
  <si>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</si>
  <si>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</si>
  <si>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</si>
  <si>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</si>
  <si>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</si>
  <si>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</si>
  <si>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</si>
  <si>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</si>
  <si>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</si>
  <si>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</si>
  <si>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</si>
  <si>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</si>
  <si>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</si>
  <si>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</si>
  <si>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</si>
  <si>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</si>
  <si>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</si>
  <si>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</si>
  <si>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</si>
  <si>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</si>
  <si>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</si>
  <si>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</si>
  <si>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</si>
  <si>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</si>
  <si>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</si>
  <si>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</si>
  <si>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</si>
  <si>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</si>
  <si>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</si>
  <si>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</si>
  <si>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</si>
  <si>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</si>
  <si>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</si>
  <si>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</si>
  <si>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</si>
  <si>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</si>
  <si>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</si>
  <si>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</si>
  <si>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</si>
  <si>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</si>
  <si>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</si>
  <si>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</si>
  <si>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</si>
  <si>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</si>
  <si>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</si>
  <si>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</si>
  <si>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</si>
  <si>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</si>
  <si>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</si>
  <si>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</si>
  <si>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</si>
  <si>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</si>
  <si>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</si>
  <si>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</si>
  <si>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</si>
  <si>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</si>
  <si>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</si>
  <si>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</si>
  <si>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</si>
  <si>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</si>
  <si>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</si>
  <si>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</si>
  <si>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400009</t>
  </si>
  <si>
    <t>46</t>
  </si>
  <si>
    <t>04</t>
  </si>
  <si>
    <t>0</t>
  </si>
  <si>
    <t>000</t>
  </si>
  <si>
    <t>福岡県</t>
  </si>
  <si>
    <t>法適用</t>
  </si>
  <si>
    <t>電気事業</t>
  </si>
  <si>
    <t>自治体職員</t>
  </si>
  <si>
    <t>-</t>
  </si>
  <si>
    <t>令和６年３月３１日　大渕発電所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</si>
  <si>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</si>
  <si>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</si>
  <si>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</si>
  <si>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</si>
  <si>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</si>
  <si>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</si>
  <si>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</si>
  <si>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</si>
  <si>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</si>
  <si>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</si>
  <si>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</si>
  <si>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</si>
  <si>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</si>
  <si>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</si>
  <si>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</si>
  <si>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</si>
  <si>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</si>
  <si>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</si>
  <si>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</si>
  <si>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</si>
  <si>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</si>
  <si>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</si>
  <si>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</si>
  <si>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</si>
  <si>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</si>
  <si>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</si>
  <si>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</si>
  <si>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</si>
  <si>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</si>
  <si>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</si>
  <si>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</si>
  <si>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</si>
  <si>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</si>
  <si>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</si>
  <si>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</si>
  <si>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</si>
  <si>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</si>
  <si>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</si>
  <si>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</si>
  <si>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</si>
  <si>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</si>
  <si>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</si>
  <si>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</si>
  <si>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</si>
  <si>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</si>
  <si>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</si>
  <si>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</si>
  <si>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</si>
  <si>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</si>
  <si>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</si>
  <si>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</si>
  <si>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</si>
  <si>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</si>
  <si>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</si>
  <si>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</si>
  <si>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</si>
  <si>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</si>
  <si>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</si>
  <si>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</si>
  <si>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</si>
  <si>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</si>
  <si>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</si>
  <si>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</si>
  <si>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</si>
  <si>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</si>
  <si>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</si>
  <si>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</si>
  <si>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</si>
  <si>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</si>
  <si>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</si>
  <si>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</si>
  <si>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</si>
  <si>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</si>
  <si>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</si>
  <si>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</si>
  <si>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</si>
  <si>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</si>
  <si>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</si>
  <si>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</si>
  <si>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</si>
  <si>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</si>
  <si>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</si>
  <si>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</si>
  <si>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</si>
  <si>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</si>
  <si>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</si>
  <si>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</si>
  <si>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</si>
  <si>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</si>
  <si>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</si>
  <si>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</si>
  <si>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</si>
  <si>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</si>
  <si>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</si>
  <si>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</si>
  <si>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</si>
  <si>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</si>
  <si>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</si>
  <si>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</si>
  <si>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</si>
  <si>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</si>
  <si>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</si>
  <si>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</si>
  <si>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</si>
  <si>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</si>
  <si>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</si>
  <si>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</si>
  <si>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</si>
  <si>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</si>
  <si>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</si>
  <si>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</si>
  <si>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</si>
  <si>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</si>
  <si>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</si>
  <si>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</si>
  <si>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</si>
  <si>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</si>
  <si>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</si>
  <si>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</si>
  <si>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</si>
  <si>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</si>
  <si>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</si>
  <si>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</si>
  <si>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</si>
  <si>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</si>
  <si>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</si>
  <si>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</si>
  <si>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</si>
  <si>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</si>
  <si>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</si>
  <si>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</si>
  <si>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</si>
  <si>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・発電施設は運転開始以来50年以上が経過しているため、計画的に施設を更新していく。
・経営状況に関しては、現状問題ないが、今後も経営が安定するように努めることとしている。</t>
    <rPh sb="1" eb="5">
      <t>ハツデンシセツ</t>
    </rPh>
    <rPh sb="6" eb="10">
      <t>ウンテンカイシ</t>
    </rPh>
    <rPh sb="10" eb="12">
      <t>イライ</t>
    </rPh>
    <rPh sb="14" eb="15">
      <t>ネン</t>
    </rPh>
    <rPh sb="15" eb="17">
      <t>イジョウ</t>
    </rPh>
    <rPh sb="18" eb="20">
      <t>ケイカ</t>
    </rPh>
    <rPh sb="27" eb="30">
      <t>ケイカクテキ</t>
    </rPh>
    <rPh sb="31" eb="33">
      <t>シセツ</t>
    </rPh>
    <rPh sb="34" eb="36">
      <t>コウシン</t>
    </rPh>
    <rPh sb="44" eb="48">
      <t>ケイエイジョウキョウ</t>
    </rPh>
    <rPh sb="49" eb="50">
      <t>カン</t>
    </rPh>
    <rPh sb="54" eb="58">
      <t>ゲンジョウモンダイ</t>
    </rPh>
    <rPh sb="62" eb="64">
      <t>コンゴ</t>
    </rPh>
    <rPh sb="65" eb="67">
      <t>ケイエイ</t>
    </rPh>
    <rPh sb="68" eb="70">
      <t>アンテイ</t>
    </rPh>
    <rPh sb="75" eb="76">
      <t>ツト</t>
    </rPh>
    <phoneticPr fontId="5"/>
  </si>
  <si>
    <t>・「設備利用率」については、概ね安定して推移している。
・「修繕費比率」については、令和4年度は修繕費が増額したことに伴い増加している。
・「企業債残高対料金収入比率」については、企業債償還を着実に行っているため減少している。
・「有形固定資産減価償却率」については、建設から50年を経過しており、計画的に更新を行っているところである。</t>
    <rPh sb="14" eb="15">
      <t>オオム</t>
    </rPh>
    <rPh sb="16" eb="18">
      <t>アンテイ</t>
    </rPh>
    <rPh sb="20" eb="22">
      <t>スイイ</t>
    </rPh>
    <rPh sb="31" eb="34">
      <t>シュウゼンヒ</t>
    </rPh>
    <rPh sb="34" eb="36">
      <t>ヒリツ</t>
    </rPh>
    <rPh sb="43" eb="45">
      <t>レイワ</t>
    </rPh>
    <rPh sb="46" eb="48">
      <t>ネンド</t>
    </rPh>
    <rPh sb="49" eb="52">
      <t>シュウゼンヒ</t>
    </rPh>
    <rPh sb="53" eb="55">
      <t>ゾウガク</t>
    </rPh>
    <rPh sb="60" eb="61">
      <t>トモナ</t>
    </rPh>
    <rPh sb="62" eb="64">
      <t>ゾウカ</t>
    </rPh>
    <rPh sb="73" eb="75">
      <t>キギョウ</t>
    </rPh>
    <rPh sb="75" eb="76">
      <t>サイ</t>
    </rPh>
    <rPh sb="76" eb="78">
      <t>ザンダカ</t>
    </rPh>
    <rPh sb="78" eb="79">
      <t>タイ</t>
    </rPh>
    <rPh sb="79" eb="81">
      <t>リョウキン</t>
    </rPh>
    <rPh sb="81" eb="83">
      <t>シュウニュウ</t>
    </rPh>
    <rPh sb="83" eb="85">
      <t>ヒリツ</t>
    </rPh>
    <rPh sb="92" eb="94">
      <t>キギョウ</t>
    </rPh>
    <rPh sb="94" eb="95">
      <t>サイ</t>
    </rPh>
    <rPh sb="95" eb="97">
      <t>ショウカン</t>
    </rPh>
    <rPh sb="98" eb="100">
      <t>チャクジツ</t>
    </rPh>
    <rPh sb="101" eb="102">
      <t>オコナ</t>
    </rPh>
    <rPh sb="108" eb="110">
      <t>ゲンショウ</t>
    </rPh>
    <rPh sb="119" eb="125">
      <t>ユウケイコテイシサン</t>
    </rPh>
    <rPh sb="125" eb="129">
      <t>ゲンカショウキャク</t>
    </rPh>
    <rPh sb="129" eb="130">
      <t>リツ</t>
    </rPh>
    <rPh sb="137" eb="139">
      <t>ケンセツ</t>
    </rPh>
    <rPh sb="143" eb="144">
      <t>ネン</t>
    </rPh>
    <rPh sb="145" eb="147">
      <t>ケイカ</t>
    </rPh>
    <rPh sb="152" eb="155">
      <t>ケイカクテキ</t>
    </rPh>
    <rPh sb="156" eb="158">
      <t>コウシン</t>
    </rPh>
    <rPh sb="159" eb="160">
      <t>オコナ</t>
    </rPh>
    <phoneticPr fontId="5"/>
  </si>
  <si>
    <t>・「経常収支比率」及び「営業収支比率」については、降雨量が令和４年度は令和３年度より少なかったが、効率良く発電が行われたため、年間発電電力量が増加し、経常収支比率及び営業収支比率はともに100％を上回って推移している。
・「流動比率」については、令和3年度と比較して増加しており、100％を上回って推移している。
・「供給原価」は、前年度より経常費用が増加したことから、前年度より上昇している。
・「EBITDA（減価償却前営業利益)」は純利益を確保しており、安定して推移している。</t>
    <rPh sb="49" eb="52">
      <t>コウリツヨ</t>
    </rPh>
    <rPh sb="53" eb="55">
      <t>ハツデン</t>
    </rPh>
    <rPh sb="56" eb="57">
      <t>オコナ</t>
    </rPh>
    <rPh sb="71" eb="73">
      <t>ゾウカ</t>
    </rPh>
    <rPh sb="124" eb="126">
      <t>レイワ</t>
    </rPh>
    <rPh sb="127" eb="129">
      <t>ネンド</t>
    </rPh>
    <rPh sb="130" eb="132">
      <t>ヒカク</t>
    </rPh>
    <rPh sb="134" eb="136">
      <t>ゾウカ</t>
    </rPh>
    <rPh sb="146" eb="148">
      <t>ウワマワ</t>
    </rPh>
    <rPh sb="150" eb="152">
      <t>スイイ</t>
    </rPh>
    <rPh sb="168" eb="171">
      <t>ゼンネンド</t>
    </rPh>
    <rPh sb="173" eb="177">
      <t>ケイジョウヒヨウ</t>
    </rPh>
    <rPh sb="187" eb="190">
      <t>ゼンネンド</t>
    </rPh>
    <rPh sb="192" eb="19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</si>
</sst>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103.9</c:v>
                </c:pt>
                <c:pt idx="1">
                  <c:v>103.2</c:v>
                </c:pt>
                <c:pt idx="2">
                  <c:v>106.7</c:v>
                </c:pt>
                <c:pt idx="3">
                  <c:v>108.4</c:v>
                </c:pt>
                <c:pt idx="4">
                  <c:v>106.9</c:v>
                </c:pt>
              </c:numCache>
            </c:numRef>
          </c:val>
          <c:extLst xmlns:c16r2="http://schemas.microsoft.com/office/drawing/2015/06/chart">
            <c:ext xmlns:c16="http://schemas.microsoft.com/office/drawing/2014/chart" uri="{C3380CC4-5D6E-409C-BE32-E72D297353CC}">
              <c16:uniqueId val="{00000000-C765-4579-B860-FCD607292002}"/>
            </c:ext>
          </c:extLst>
        </c:ser>
        <c:dLbls>
          <c:showLegendKey val="0"/>
          <c:showVal val="0"/>
          <c:showCatName val="0"/>
          <c:showSerName val="0"/>
          <c:showPercent val="0"/>
          <c:showBubbleSize val="0"/>
        </c:dLbls>
        <c:gapWidth val="180"/>
        <c:overlap val="-90"/>
        <c:axId val="365458032"/>
        <c:axId val="36545920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xmlns:c16r2="http://schemas.microsoft.com/office/drawing/2015/06/chart">
            <c:ext xmlns:c16="http://schemas.microsoft.com/office/drawing/2014/chart" uri="{C3380CC4-5D6E-409C-BE32-E72D297353CC}">
              <c16:uniqueId val="{00000001-C765-4579-B860-FCD60729200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765-4579-B860-FCD607292002}"/>
            </c:ext>
          </c:extLst>
        </c:ser>
        <c:dLbls>
          <c:showLegendKey val="0"/>
          <c:showVal val="0"/>
          <c:showCatName val="0"/>
          <c:showSerName val="0"/>
          <c:showPercent val="0"/>
          <c:showBubbleSize val="0"/>
        </c:dLbls>
        <c:marker val="1"/>
        <c:smooth val="0"/>
        <c:axId val="365458032"/>
        <c:axId val="365459208"/>
      </c:lineChart>
      <c:catAx>
        <c:axId val="365458032"/>
        <c:scaling>
          <c:orientation val="minMax"/>
        </c:scaling>
        <c:delete val="0"/>
        <c:axPos val="b"/>
        <c:numFmt formatCode="General" sourceLinked="1"/>
        <c:majorTickMark val="none"/>
        <c:minorTickMark val="none"/>
        <c:tickLblPos val="none"/>
        <c:crossAx val="365459208"/>
        <c:crosses val="autoZero"/>
        <c:auto val="0"/>
        <c:lblAlgn val="ctr"/>
        <c:lblOffset val="100"/>
        <c:noMultiLvlLbl val="1"/>
      </c:catAx>
      <c:valAx>
        <c:axId val="365459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4580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102.3</c:v>
                </c:pt>
                <c:pt idx="1">
                  <c:v>99.1</c:v>
                </c:pt>
                <c:pt idx="2">
                  <c:v>104.8</c:v>
                </c:pt>
                <c:pt idx="3">
                  <c:v>105.1</c:v>
                </c:pt>
                <c:pt idx="4">
                  <c:v>104.3</c:v>
                </c:pt>
              </c:numCache>
            </c:numRef>
          </c:val>
          <c:extLst xmlns:c16r2="http://schemas.microsoft.com/office/drawing/2015/06/chart">
            <c:ext xmlns:c16="http://schemas.microsoft.com/office/drawing/2014/chart" uri="{C3380CC4-5D6E-409C-BE32-E72D297353CC}">
              <c16:uniqueId val="{00000000-2ECF-4635-9AA6-1DA86ADABD85}"/>
            </c:ext>
          </c:extLst>
        </c:ser>
        <c:dLbls>
          <c:showLegendKey val="0"/>
          <c:showVal val="0"/>
          <c:showCatName val="0"/>
          <c:showSerName val="0"/>
          <c:showPercent val="0"/>
          <c:showBubbleSize val="0"/>
        </c:dLbls>
        <c:gapWidth val="180"/>
        <c:overlap val="-90"/>
        <c:axId val="365459600"/>
        <c:axId val="36545881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xmlns:c16r2="http://schemas.microsoft.com/office/drawing/2015/06/chart">
            <c:ext xmlns:c16="http://schemas.microsoft.com/office/drawing/2014/chart" uri="{C3380CC4-5D6E-409C-BE32-E72D297353CC}">
              <c16:uniqueId val="{00000001-2ECF-4635-9AA6-1DA86ADABD8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ECF-4635-9AA6-1DA86ADABD85}"/>
            </c:ext>
          </c:extLst>
        </c:ser>
        <c:dLbls>
          <c:showLegendKey val="0"/>
          <c:showVal val="0"/>
          <c:showCatName val="0"/>
          <c:showSerName val="0"/>
          <c:showPercent val="0"/>
          <c:showBubbleSize val="0"/>
        </c:dLbls>
        <c:marker val="1"/>
        <c:smooth val="0"/>
        <c:axId val="365459600"/>
        <c:axId val="365458816"/>
      </c:lineChart>
      <c:catAx>
        <c:axId val="365459600"/>
        <c:scaling>
          <c:orientation val="minMax"/>
        </c:scaling>
        <c:delete val="0"/>
        <c:axPos val="b"/>
        <c:numFmt formatCode="General" sourceLinked="1"/>
        <c:majorTickMark val="none"/>
        <c:minorTickMark val="none"/>
        <c:tickLblPos val="none"/>
        <c:crossAx val="365458816"/>
        <c:crosses val="autoZero"/>
        <c:auto val="0"/>
        <c:lblAlgn val="ctr"/>
        <c:lblOffset val="100"/>
        <c:noMultiLvlLbl val="1"/>
      </c:catAx>
      <c:valAx>
        <c:axId val="36545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45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653.9</c:v>
                </c:pt>
                <c:pt idx="1">
                  <c:v>710.4</c:v>
                </c:pt>
                <c:pt idx="2">
                  <c:v>2169.5</c:v>
                </c:pt>
                <c:pt idx="3">
                  <c:v>2082.3000000000002</c:v>
                </c:pt>
                <c:pt idx="4">
                  <c:v>2088.6999999999998</c:v>
                </c:pt>
              </c:numCache>
            </c:numRef>
          </c:val>
          <c:extLst xmlns:c16r2="http://schemas.microsoft.com/office/drawing/2015/06/chart">
            <c:ext xmlns:c16="http://schemas.microsoft.com/office/drawing/2014/chart" uri="{C3380CC4-5D6E-409C-BE32-E72D297353CC}">
              <c16:uniqueId val="{00000000-FBD3-4963-9F23-1189D5BBABC8}"/>
            </c:ext>
          </c:extLst>
        </c:ser>
        <c:dLbls>
          <c:showLegendKey val="0"/>
          <c:showVal val="0"/>
          <c:showCatName val="0"/>
          <c:showSerName val="0"/>
          <c:showPercent val="0"/>
          <c:showBubbleSize val="0"/>
        </c:dLbls>
        <c:gapWidth val="180"/>
        <c:overlap val="-90"/>
        <c:axId val="365456856"/>
        <c:axId val="36545724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xmlns:c16r2="http://schemas.microsoft.com/office/drawing/2015/06/chart">
            <c:ext xmlns:c16="http://schemas.microsoft.com/office/drawing/2014/chart" uri="{C3380CC4-5D6E-409C-BE32-E72D297353CC}">
              <c16:uniqueId val="{00000001-FBD3-4963-9F23-1189D5BBABC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BD3-4963-9F23-1189D5BBABC8}"/>
            </c:ext>
          </c:extLst>
        </c:ser>
        <c:dLbls>
          <c:showLegendKey val="0"/>
          <c:showVal val="0"/>
          <c:showCatName val="0"/>
          <c:showSerName val="0"/>
          <c:showPercent val="0"/>
          <c:showBubbleSize val="0"/>
        </c:dLbls>
        <c:marker val="1"/>
        <c:smooth val="0"/>
        <c:axId val="365456856"/>
        <c:axId val="365457248"/>
      </c:lineChart>
      <c:catAx>
        <c:axId val="365456856"/>
        <c:scaling>
          <c:orientation val="minMax"/>
        </c:scaling>
        <c:delete val="0"/>
        <c:axPos val="b"/>
        <c:numFmt formatCode="General" sourceLinked="1"/>
        <c:majorTickMark val="none"/>
        <c:minorTickMark val="none"/>
        <c:tickLblPos val="none"/>
        <c:crossAx val="365457248"/>
        <c:crosses val="autoZero"/>
        <c:auto val="0"/>
        <c:lblAlgn val="ctr"/>
        <c:lblOffset val="100"/>
        <c:noMultiLvlLbl val="1"/>
      </c:catAx>
      <c:valAx>
        <c:axId val="36545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456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11076</c:v>
                </c:pt>
                <c:pt idx="1">
                  <c:v>11946.8</c:v>
                </c:pt>
                <c:pt idx="2">
                  <c:v>9181.4</c:v>
                </c:pt>
                <c:pt idx="3">
                  <c:v>10665.3</c:v>
                </c:pt>
                <c:pt idx="4">
                  <c:v>10775.8</c:v>
                </c:pt>
              </c:numCache>
            </c:numRef>
          </c:val>
          <c:extLst xmlns:c16r2="http://schemas.microsoft.com/office/drawing/2015/06/chart">
            <c:ext xmlns:c16="http://schemas.microsoft.com/office/drawing/2014/chart" uri="{C3380CC4-5D6E-409C-BE32-E72D297353CC}">
              <c16:uniqueId val="{00000000-B5C1-40AC-9379-04CF27CC7C76}"/>
            </c:ext>
          </c:extLst>
        </c:ser>
        <c:dLbls>
          <c:showLegendKey val="0"/>
          <c:showVal val="0"/>
          <c:showCatName val="0"/>
          <c:showSerName val="0"/>
          <c:showPercent val="0"/>
          <c:showBubbleSize val="0"/>
        </c:dLbls>
        <c:gapWidth val="180"/>
        <c:overlap val="-90"/>
        <c:axId val="368455200"/>
        <c:axId val="36845284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xmlns:c16r2="http://schemas.microsoft.com/office/drawing/2015/06/chart">
            <c:ext xmlns:c16="http://schemas.microsoft.com/office/drawing/2014/chart" uri="{C3380CC4-5D6E-409C-BE32-E72D297353CC}">
              <c16:uniqueId val="{00000001-B5C1-40AC-9379-04CF27CC7C76}"/>
            </c:ext>
          </c:extLst>
        </c:ser>
        <c:dLbls>
          <c:showLegendKey val="0"/>
          <c:showVal val="0"/>
          <c:showCatName val="0"/>
          <c:showSerName val="0"/>
          <c:showPercent val="0"/>
          <c:showBubbleSize val="0"/>
        </c:dLbls>
        <c:marker val="1"/>
        <c:smooth val="0"/>
        <c:axId val="368455200"/>
        <c:axId val="368452848"/>
      </c:lineChart>
      <c:catAx>
        <c:axId val="368455200"/>
        <c:scaling>
          <c:orientation val="minMax"/>
        </c:scaling>
        <c:delete val="0"/>
        <c:axPos val="b"/>
        <c:numFmt formatCode="General" sourceLinked="1"/>
        <c:majorTickMark val="none"/>
        <c:minorTickMark val="none"/>
        <c:tickLblPos val="none"/>
        <c:crossAx val="368452848"/>
        <c:crosses val="autoZero"/>
        <c:auto val="0"/>
        <c:lblAlgn val="ctr"/>
        <c:lblOffset val="100"/>
        <c:noMultiLvlLbl val="1"/>
      </c:catAx>
      <c:valAx>
        <c:axId val="36845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45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111681</c:v>
                </c:pt>
                <c:pt idx="1">
                  <c:v>115198</c:v>
                </c:pt>
                <c:pt idx="2">
                  <c:v>140803</c:v>
                </c:pt>
                <c:pt idx="3">
                  <c:v>145880</c:v>
                </c:pt>
                <c:pt idx="4">
                  <c:v>141438</c:v>
                </c:pt>
              </c:numCache>
            </c:numRef>
          </c:val>
          <c:extLst xmlns:c16r2="http://schemas.microsoft.com/office/drawing/2015/06/chart">
            <c:ext xmlns:c16="http://schemas.microsoft.com/office/drawing/2014/chart" uri="{C3380CC4-5D6E-409C-BE32-E72D297353CC}">
              <c16:uniqueId val="{00000000-B80C-40DD-813C-FC4BB3F5EE86}"/>
            </c:ext>
          </c:extLst>
        </c:ser>
        <c:dLbls>
          <c:showLegendKey val="0"/>
          <c:showVal val="0"/>
          <c:showCatName val="0"/>
          <c:showSerName val="0"/>
          <c:showPercent val="0"/>
          <c:showBubbleSize val="0"/>
        </c:dLbls>
        <c:gapWidth val="180"/>
        <c:overlap val="-90"/>
        <c:axId val="368453240"/>
        <c:axId val="36845480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xmlns:c16r2="http://schemas.microsoft.com/office/drawing/2015/06/chart">
            <c:ext xmlns:c16="http://schemas.microsoft.com/office/drawing/2014/chart" uri="{C3380CC4-5D6E-409C-BE32-E72D297353CC}">
              <c16:uniqueId val="{00000001-B80C-40DD-813C-FC4BB3F5EE86}"/>
            </c:ext>
          </c:extLst>
        </c:ser>
        <c:dLbls>
          <c:showLegendKey val="0"/>
          <c:showVal val="0"/>
          <c:showCatName val="0"/>
          <c:showSerName val="0"/>
          <c:showPercent val="0"/>
          <c:showBubbleSize val="0"/>
        </c:dLbls>
        <c:marker val="1"/>
        <c:smooth val="0"/>
        <c:axId val="368453240"/>
        <c:axId val="368454808"/>
      </c:lineChart>
      <c:catAx>
        <c:axId val="368453240"/>
        <c:scaling>
          <c:orientation val="minMax"/>
        </c:scaling>
        <c:delete val="0"/>
        <c:axPos val="b"/>
        <c:numFmt formatCode="General" sourceLinked="1"/>
        <c:majorTickMark val="none"/>
        <c:minorTickMark val="none"/>
        <c:tickLblPos val="none"/>
        <c:crossAx val="368454808"/>
        <c:crosses val="autoZero"/>
        <c:auto val="0"/>
        <c:lblAlgn val="ctr"/>
        <c:lblOffset val="100"/>
        <c:noMultiLvlLbl val="1"/>
      </c:catAx>
      <c:valAx>
        <c:axId val="3684548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453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34.6</c:v>
                </c:pt>
                <c:pt idx="1">
                  <c:v>32.799999999999997</c:v>
                </c:pt>
                <c:pt idx="2">
                  <c:v>40.200000000000003</c:v>
                </c:pt>
                <c:pt idx="3">
                  <c:v>34</c:v>
                </c:pt>
                <c:pt idx="4">
                  <c:v>34.4</c:v>
                </c:pt>
              </c:numCache>
            </c:numRef>
          </c:val>
          <c:extLst xmlns:c16r2="http://schemas.microsoft.com/office/drawing/2015/06/chart">
            <c:ext xmlns:c16="http://schemas.microsoft.com/office/drawing/2014/chart" uri="{C3380CC4-5D6E-409C-BE32-E72D297353CC}">
              <c16:uniqueId val="{00000000-3C59-4947-BB83-14BE52414689}"/>
            </c:ext>
          </c:extLst>
        </c:ser>
        <c:dLbls>
          <c:showLegendKey val="0"/>
          <c:showVal val="0"/>
          <c:showCatName val="0"/>
          <c:showSerName val="0"/>
          <c:showPercent val="0"/>
          <c:showBubbleSize val="0"/>
        </c:dLbls>
        <c:gapWidth val="180"/>
        <c:overlap val="-90"/>
        <c:axId val="368455592"/>
        <c:axId val="3684567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xmlns:c16r2="http://schemas.microsoft.com/office/drawing/2015/06/chart">
            <c:ext xmlns:c16="http://schemas.microsoft.com/office/drawing/2014/chart" uri="{C3380CC4-5D6E-409C-BE32-E72D297353CC}">
              <c16:uniqueId val="{00000001-3C59-4947-BB83-14BE52414689}"/>
            </c:ext>
          </c:extLst>
        </c:ser>
        <c:dLbls>
          <c:showLegendKey val="0"/>
          <c:showVal val="0"/>
          <c:showCatName val="0"/>
          <c:showSerName val="0"/>
          <c:showPercent val="0"/>
          <c:showBubbleSize val="0"/>
        </c:dLbls>
        <c:marker val="1"/>
        <c:smooth val="0"/>
        <c:axId val="368455592"/>
        <c:axId val="368456768"/>
      </c:lineChart>
      <c:catAx>
        <c:axId val="368455592"/>
        <c:scaling>
          <c:orientation val="minMax"/>
        </c:scaling>
        <c:delete val="0"/>
        <c:axPos val="b"/>
        <c:numFmt formatCode="General" sourceLinked="1"/>
        <c:majorTickMark val="none"/>
        <c:minorTickMark val="none"/>
        <c:tickLblPos val="none"/>
        <c:crossAx val="368456768"/>
        <c:crosses val="autoZero"/>
        <c:auto val="0"/>
        <c:lblAlgn val="ctr"/>
        <c:lblOffset val="100"/>
        <c:noMultiLvlLbl val="1"/>
      </c:catAx>
      <c:valAx>
        <c:axId val="368456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455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16.600000000000001</c:v>
                </c:pt>
                <c:pt idx="1">
                  <c:v>15.8</c:v>
                </c:pt>
                <c:pt idx="2">
                  <c:v>20.9</c:v>
                </c:pt>
                <c:pt idx="3">
                  <c:v>14.2</c:v>
                </c:pt>
                <c:pt idx="4">
                  <c:v>19.5</c:v>
                </c:pt>
              </c:numCache>
            </c:numRef>
          </c:val>
          <c:extLst xmlns:c16r2="http://schemas.microsoft.com/office/drawing/2015/06/chart">
            <c:ext xmlns:c16="http://schemas.microsoft.com/office/drawing/2014/chart" uri="{C3380CC4-5D6E-409C-BE32-E72D297353CC}">
              <c16:uniqueId val="{00000000-DD5D-499D-B7FF-8BB9E2CEB36F}"/>
            </c:ext>
          </c:extLst>
        </c:ser>
        <c:dLbls>
          <c:showLegendKey val="0"/>
          <c:showVal val="0"/>
          <c:showCatName val="0"/>
          <c:showSerName val="0"/>
          <c:showPercent val="0"/>
          <c:showBubbleSize val="0"/>
        </c:dLbls>
        <c:gapWidth val="180"/>
        <c:overlap val="-90"/>
        <c:axId val="368453632"/>
        <c:axId val="3684575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xmlns:c16r2="http://schemas.microsoft.com/office/drawing/2015/06/chart">
            <c:ext xmlns:c16="http://schemas.microsoft.com/office/drawing/2014/chart" uri="{C3380CC4-5D6E-409C-BE32-E72D297353CC}">
              <c16:uniqueId val="{00000001-DD5D-499D-B7FF-8BB9E2CEB36F}"/>
            </c:ext>
          </c:extLst>
        </c:ser>
        <c:dLbls>
          <c:showLegendKey val="0"/>
          <c:showVal val="0"/>
          <c:showCatName val="0"/>
          <c:showSerName val="0"/>
          <c:showPercent val="0"/>
          <c:showBubbleSize val="0"/>
        </c:dLbls>
        <c:marker val="1"/>
        <c:smooth val="0"/>
        <c:axId val="368453632"/>
        <c:axId val="368457552"/>
      </c:lineChart>
      <c:catAx>
        <c:axId val="368453632"/>
        <c:scaling>
          <c:orientation val="minMax"/>
        </c:scaling>
        <c:delete val="0"/>
        <c:axPos val="b"/>
        <c:numFmt formatCode="General" sourceLinked="1"/>
        <c:majorTickMark val="none"/>
        <c:minorTickMark val="none"/>
        <c:tickLblPos val="none"/>
        <c:crossAx val="368457552"/>
        <c:crosses val="autoZero"/>
        <c:auto val="0"/>
        <c:lblAlgn val="ctr"/>
        <c:lblOffset val="100"/>
        <c:noMultiLvlLbl val="1"/>
      </c:catAx>
      <c:valAx>
        <c:axId val="36845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45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6.1</c:v>
                </c:pt>
                <c:pt idx="1">
                  <c:v>4.4000000000000004</c:v>
                </c:pt>
                <c:pt idx="2">
                  <c:v>2.5</c:v>
                </c:pt>
                <c:pt idx="3">
                  <c:v>0.8</c:v>
                </c:pt>
                <c:pt idx="4">
                  <c:v>0</c:v>
                </c:pt>
              </c:numCache>
            </c:numRef>
          </c:val>
          <c:extLst xmlns:c16r2="http://schemas.microsoft.com/office/drawing/2015/06/chart">
            <c:ext xmlns:c16="http://schemas.microsoft.com/office/drawing/2014/chart" uri="{C3380CC4-5D6E-409C-BE32-E72D297353CC}">
              <c16:uniqueId val="{00000000-CC54-477C-A958-160D7EF2AB9C}"/>
            </c:ext>
          </c:extLst>
        </c:ser>
        <c:dLbls>
          <c:showLegendKey val="0"/>
          <c:showVal val="0"/>
          <c:showCatName val="0"/>
          <c:showSerName val="0"/>
          <c:showPercent val="0"/>
          <c:showBubbleSize val="0"/>
        </c:dLbls>
        <c:gapWidth val="180"/>
        <c:overlap val="-90"/>
        <c:axId val="368457944"/>
        <c:axId val="3684559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xmlns:c16r2="http://schemas.microsoft.com/office/drawing/2015/06/chart">
            <c:ext xmlns:c16="http://schemas.microsoft.com/office/drawing/2014/chart" uri="{C3380CC4-5D6E-409C-BE32-E72D297353CC}">
              <c16:uniqueId val="{00000001-CC54-477C-A958-160D7EF2AB9C}"/>
            </c:ext>
          </c:extLst>
        </c:ser>
        <c:dLbls>
          <c:showLegendKey val="0"/>
          <c:showVal val="0"/>
          <c:showCatName val="0"/>
          <c:showSerName val="0"/>
          <c:showPercent val="0"/>
          <c:showBubbleSize val="0"/>
        </c:dLbls>
        <c:marker val="1"/>
        <c:smooth val="0"/>
        <c:axId val="368457944"/>
        <c:axId val="368455984"/>
      </c:lineChart>
      <c:catAx>
        <c:axId val="368457944"/>
        <c:scaling>
          <c:orientation val="minMax"/>
        </c:scaling>
        <c:delete val="0"/>
        <c:axPos val="b"/>
        <c:numFmt formatCode="General" sourceLinked="1"/>
        <c:majorTickMark val="none"/>
        <c:minorTickMark val="none"/>
        <c:tickLblPos val="none"/>
        <c:crossAx val="368455984"/>
        <c:crosses val="autoZero"/>
        <c:auto val="0"/>
        <c:lblAlgn val="ctr"/>
        <c:lblOffset val="100"/>
        <c:noMultiLvlLbl val="1"/>
      </c:catAx>
      <c:valAx>
        <c:axId val="36845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457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69</c:v>
                </c:pt>
                <c:pt idx="1">
                  <c:v>67.900000000000006</c:v>
                </c:pt>
                <c:pt idx="2">
                  <c:v>68.599999999999994</c:v>
                </c:pt>
                <c:pt idx="3">
                  <c:v>67.400000000000006</c:v>
                </c:pt>
                <c:pt idx="4">
                  <c:v>68.8</c:v>
                </c:pt>
              </c:numCache>
            </c:numRef>
          </c:val>
          <c:extLst xmlns:c16r2="http://schemas.microsoft.com/office/drawing/2015/06/chart">
            <c:ext xmlns:c16="http://schemas.microsoft.com/office/drawing/2014/chart" uri="{C3380CC4-5D6E-409C-BE32-E72D297353CC}">
              <c16:uniqueId val="{00000000-13AD-428B-A48A-CDA5966ED1A8}"/>
            </c:ext>
          </c:extLst>
        </c:ser>
        <c:dLbls>
          <c:showLegendKey val="0"/>
          <c:showVal val="0"/>
          <c:showCatName val="0"/>
          <c:showSerName val="0"/>
          <c:showPercent val="0"/>
          <c:showBubbleSize val="0"/>
        </c:dLbls>
        <c:gapWidth val="180"/>
        <c:overlap val="-90"/>
        <c:axId val="368458336"/>
        <c:axId val="36845088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xmlns:c16r2="http://schemas.microsoft.com/office/drawing/2015/06/chart">
            <c:ext xmlns:c16="http://schemas.microsoft.com/office/drawing/2014/chart" uri="{C3380CC4-5D6E-409C-BE32-E72D297353CC}">
              <c16:uniqueId val="{00000001-13AD-428B-A48A-CDA5966ED1A8}"/>
            </c:ext>
          </c:extLst>
        </c:ser>
        <c:dLbls>
          <c:showLegendKey val="0"/>
          <c:showVal val="0"/>
          <c:showCatName val="0"/>
          <c:showSerName val="0"/>
          <c:showPercent val="0"/>
          <c:showBubbleSize val="0"/>
        </c:dLbls>
        <c:marker val="1"/>
        <c:smooth val="0"/>
        <c:axId val="368458336"/>
        <c:axId val="368450888"/>
      </c:lineChart>
      <c:catAx>
        <c:axId val="368458336"/>
        <c:scaling>
          <c:orientation val="minMax"/>
        </c:scaling>
        <c:delete val="0"/>
        <c:axPos val="b"/>
        <c:numFmt formatCode="General" sourceLinked="1"/>
        <c:majorTickMark val="none"/>
        <c:minorTickMark val="none"/>
        <c:tickLblPos val="none"/>
        <c:crossAx val="368450888"/>
        <c:crosses val="autoZero"/>
        <c:auto val="0"/>
        <c:lblAlgn val="ctr"/>
        <c:lblOffset val="100"/>
        <c:noMultiLvlLbl val="1"/>
      </c:catAx>
      <c:valAx>
        <c:axId val="368450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458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22-4F1A-9541-A85F7FBE76E4}"/>
            </c:ext>
          </c:extLst>
        </c:ser>
        <c:dLbls>
          <c:showLegendKey val="0"/>
          <c:showVal val="0"/>
          <c:showCatName val="0"/>
          <c:showSerName val="0"/>
          <c:showPercent val="0"/>
          <c:showBubbleSize val="0"/>
        </c:dLbls>
        <c:gapWidth val="180"/>
        <c:overlap val="-90"/>
        <c:axId val="368452064"/>
        <c:axId val="3684524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xmlns:c16r2="http://schemas.microsoft.com/office/drawing/2015/06/chart">
            <c:ext xmlns:c16="http://schemas.microsoft.com/office/drawing/2014/chart" uri="{C3380CC4-5D6E-409C-BE32-E72D297353CC}">
              <c16:uniqueId val="{00000001-1122-4F1A-9541-A85F7FBE76E4}"/>
            </c:ext>
          </c:extLst>
        </c:ser>
        <c:dLbls>
          <c:showLegendKey val="0"/>
          <c:showVal val="0"/>
          <c:showCatName val="0"/>
          <c:showSerName val="0"/>
          <c:showPercent val="0"/>
          <c:showBubbleSize val="0"/>
        </c:dLbls>
        <c:marker val="1"/>
        <c:smooth val="0"/>
        <c:axId val="368452064"/>
        <c:axId val="368452456"/>
      </c:lineChart>
      <c:catAx>
        <c:axId val="368452064"/>
        <c:scaling>
          <c:orientation val="minMax"/>
        </c:scaling>
        <c:delete val="0"/>
        <c:axPos val="b"/>
        <c:numFmt formatCode="General" sourceLinked="1"/>
        <c:majorTickMark val="none"/>
        <c:minorTickMark val="none"/>
        <c:tickLblPos val="none"/>
        <c:crossAx val="368452456"/>
        <c:crosses val="autoZero"/>
        <c:auto val="0"/>
        <c:lblAlgn val="ctr"/>
        <c:lblOffset val="100"/>
        <c:noMultiLvlLbl val="1"/>
      </c:catAx>
      <c:valAx>
        <c:axId val="36845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45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34.6</c:v>
                </c:pt>
                <c:pt idx="1">
                  <c:v>32.799999999999997</c:v>
                </c:pt>
                <c:pt idx="2">
                  <c:v>40.200000000000003</c:v>
                </c:pt>
                <c:pt idx="3">
                  <c:v>34</c:v>
                </c:pt>
                <c:pt idx="4">
                  <c:v>34.4</c:v>
                </c:pt>
              </c:numCache>
            </c:numRef>
          </c:val>
          <c:extLst xmlns:c16r2="http://schemas.microsoft.com/office/drawing/2015/06/chart">
            <c:ext xmlns:c16="http://schemas.microsoft.com/office/drawing/2014/chart" uri="{C3380CC4-5D6E-409C-BE32-E72D297353CC}">
              <c16:uniqueId val="{00000000-9CB7-4CDE-A7E8-86E22DA848E8}"/>
            </c:ext>
          </c:extLst>
        </c:ser>
        <c:dLbls>
          <c:showLegendKey val="0"/>
          <c:showVal val="0"/>
          <c:showCatName val="0"/>
          <c:showSerName val="0"/>
          <c:showPercent val="0"/>
          <c:showBubbleSize val="0"/>
        </c:dLbls>
        <c:gapWidth val="180"/>
        <c:overlap val="-90"/>
        <c:axId val="368626040"/>
        <c:axId val="36862721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xmlns:c16r2="http://schemas.microsoft.com/office/drawing/2015/06/chart">
            <c:ext xmlns:c16="http://schemas.microsoft.com/office/drawing/2014/chart" uri="{C3380CC4-5D6E-409C-BE32-E72D297353CC}">
              <c16:uniqueId val="{00000001-9CB7-4CDE-A7E8-86E22DA848E8}"/>
            </c:ext>
          </c:extLst>
        </c:ser>
        <c:dLbls>
          <c:showLegendKey val="0"/>
          <c:showVal val="0"/>
          <c:showCatName val="0"/>
          <c:showSerName val="0"/>
          <c:showPercent val="0"/>
          <c:showBubbleSize val="0"/>
        </c:dLbls>
        <c:marker val="1"/>
        <c:smooth val="0"/>
        <c:axId val="368626040"/>
        <c:axId val="368627216"/>
      </c:lineChart>
      <c:catAx>
        <c:axId val="368626040"/>
        <c:scaling>
          <c:orientation val="minMax"/>
        </c:scaling>
        <c:delete val="0"/>
        <c:axPos val="b"/>
        <c:numFmt formatCode="General" sourceLinked="1"/>
        <c:majorTickMark val="none"/>
        <c:minorTickMark val="none"/>
        <c:tickLblPos val="none"/>
        <c:crossAx val="368627216"/>
        <c:crosses val="autoZero"/>
        <c:auto val="0"/>
        <c:lblAlgn val="ctr"/>
        <c:lblOffset val="100"/>
        <c:noMultiLvlLbl val="1"/>
      </c:catAx>
      <c:valAx>
        <c:axId val="368627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626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16.600000000000001</c:v>
                </c:pt>
                <c:pt idx="1">
                  <c:v>15.8</c:v>
                </c:pt>
                <c:pt idx="2">
                  <c:v>20.9</c:v>
                </c:pt>
                <c:pt idx="3">
                  <c:v>14.2</c:v>
                </c:pt>
                <c:pt idx="4">
                  <c:v>19.5</c:v>
                </c:pt>
              </c:numCache>
            </c:numRef>
          </c:val>
          <c:extLst xmlns:c16r2="http://schemas.microsoft.com/office/drawing/2015/06/chart">
            <c:ext xmlns:c16="http://schemas.microsoft.com/office/drawing/2014/chart" uri="{C3380CC4-5D6E-409C-BE32-E72D297353CC}">
              <c16:uniqueId val="{00000000-7E47-47FD-A79B-6008258C7A05}"/>
            </c:ext>
          </c:extLst>
        </c:ser>
        <c:dLbls>
          <c:showLegendKey val="0"/>
          <c:showVal val="0"/>
          <c:showCatName val="0"/>
          <c:showSerName val="0"/>
          <c:showPercent val="0"/>
          <c:showBubbleSize val="0"/>
        </c:dLbls>
        <c:gapWidth val="180"/>
        <c:overlap val="-90"/>
        <c:axId val="368628392"/>
        <c:axId val="36862290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xmlns:c16r2="http://schemas.microsoft.com/office/drawing/2015/06/chart">
            <c:ext xmlns:c16="http://schemas.microsoft.com/office/drawing/2014/chart" uri="{C3380CC4-5D6E-409C-BE32-E72D297353CC}">
              <c16:uniqueId val="{00000001-7E47-47FD-A79B-6008258C7A05}"/>
            </c:ext>
          </c:extLst>
        </c:ser>
        <c:dLbls>
          <c:showLegendKey val="0"/>
          <c:showVal val="0"/>
          <c:showCatName val="0"/>
          <c:showSerName val="0"/>
          <c:showPercent val="0"/>
          <c:showBubbleSize val="0"/>
        </c:dLbls>
        <c:marker val="1"/>
        <c:smooth val="0"/>
        <c:axId val="368628392"/>
        <c:axId val="368622904"/>
      </c:lineChart>
      <c:catAx>
        <c:axId val="368628392"/>
        <c:scaling>
          <c:orientation val="minMax"/>
        </c:scaling>
        <c:delete val="0"/>
        <c:axPos val="b"/>
        <c:numFmt formatCode="General" sourceLinked="1"/>
        <c:majorTickMark val="none"/>
        <c:minorTickMark val="none"/>
        <c:tickLblPos val="none"/>
        <c:crossAx val="368622904"/>
        <c:crosses val="autoZero"/>
        <c:auto val="0"/>
        <c:lblAlgn val="ctr"/>
        <c:lblOffset val="100"/>
        <c:noMultiLvlLbl val="1"/>
      </c:catAx>
      <c:valAx>
        <c:axId val="368622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628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6.1</c:v>
                </c:pt>
                <c:pt idx="1">
                  <c:v>4.4000000000000004</c:v>
                </c:pt>
                <c:pt idx="2">
                  <c:v>2.5</c:v>
                </c:pt>
                <c:pt idx="3">
                  <c:v>0.8</c:v>
                </c:pt>
                <c:pt idx="4">
                  <c:v>0</c:v>
                </c:pt>
              </c:numCache>
            </c:numRef>
          </c:val>
          <c:extLst xmlns:c16r2="http://schemas.microsoft.com/office/drawing/2015/06/chart">
            <c:ext xmlns:c16="http://schemas.microsoft.com/office/drawing/2014/chart" uri="{C3380CC4-5D6E-409C-BE32-E72D297353CC}">
              <c16:uniqueId val="{00000000-A9B2-4665-B573-70B1554FDD52}"/>
            </c:ext>
          </c:extLst>
        </c:ser>
        <c:dLbls>
          <c:showLegendKey val="0"/>
          <c:showVal val="0"/>
          <c:showCatName val="0"/>
          <c:showSerName val="0"/>
          <c:showPercent val="0"/>
          <c:showBubbleSize val="0"/>
        </c:dLbls>
        <c:gapWidth val="180"/>
        <c:overlap val="-90"/>
        <c:axId val="368628784"/>
        <c:axId val="36862917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xmlns:c16r2="http://schemas.microsoft.com/office/drawing/2015/06/chart">
            <c:ext xmlns:c16="http://schemas.microsoft.com/office/drawing/2014/chart" uri="{C3380CC4-5D6E-409C-BE32-E72D297353CC}">
              <c16:uniqueId val="{00000001-A9B2-4665-B573-70B1554FDD52}"/>
            </c:ext>
          </c:extLst>
        </c:ser>
        <c:dLbls>
          <c:showLegendKey val="0"/>
          <c:showVal val="0"/>
          <c:showCatName val="0"/>
          <c:showSerName val="0"/>
          <c:showPercent val="0"/>
          <c:showBubbleSize val="0"/>
        </c:dLbls>
        <c:marker val="1"/>
        <c:smooth val="0"/>
        <c:axId val="368628784"/>
        <c:axId val="368629176"/>
      </c:lineChart>
      <c:catAx>
        <c:axId val="368628784"/>
        <c:scaling>
          <c:orientation val="minMax"/>
        </c:scaling>
        <c:delete val="0"/>
        <c:axPos val="b"/>
        <c:numFmt formatCode="General" sourceLinked="1"/>
        <c:majorTickMark val="none"/>
        <c:minorTickMark val="none"/>
        <c:tickLblPos val="none"/>
        <c:crossAx val="368629176"/>
        <c:crosses val="autoZero"/>
        <c:auto val="0"/>
        <c:lblAlgn val="ctr"/>
        <c:lblOffset val="100"/>
        <c:noMultiLvlLbl val="1"/>
      </c:catAx>
      <c:valAx>
        <c:axId val="368629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62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69</c:v>
                </c:pt>
                <c:pt idx="1">
                  <c:v>67.900000000000006</c:v>
                </c:pt>
                <c:pt idx="2">
                  <c:v>68.599999999999994</c:v>
                </c:pt>
                <c:pt idx="3">
                  <c:v>67.400000000000006</c:v>
                </c:pt>
                <c:pt idx="4">
                  <c:v>68.8</c:v>
                </c:pt>
              </c:numCache>
            </c:numRef>
          </c:val>
          <c:extLst xmlns:c16r2="http://schemas.microsoft.com/office/drawing/2015/06/chart">
            <c:ext xmlns:c16="http://schemas.microsoft.com/office/drawing/2014/chart" uri="{C3380CC4-5D6E-409C-BE32-E72D297353CC}">
              <c16:uniqueId val="{00000000-F655-4FDB-B5E7-573753202614}"/>
            </c:ext>
          </c:extLst>
        </c:ser>
        <c:dLbls>
          <c:showLegendKey val="0"/>
          <c:showVal val="0"/>
          <c:showCatName val="0"/>
          <c:showSerName val="0"/>
          <c:showPercent val="0"/>
          <c:showBubbleSize val="0"/>
        </c:dLbls>
        <c:gapWidth val="180"/>
        <c:overlap val="-90"/>
        <c:axId val="368624864"/>
        <c:axId val="36862760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xmlns:c16r2="http://schemas.microsoft.com/office/drawing/2015/06/chart">
            <c:ext xmlns:c16="http://schemas.microsoft.com/office/drawing/2014/chart" uri="{C3380CC4-5D6E-409C-BE32-E72D297353CC}">
              <c16:uniqueId val="{00000001-F655-4FDB-B5E7-573753202614}"/>
            </c:ext>
          </c:extLst>
        </c:ser>
        <c:dLbls>
          <c:showLegendKey val="0"/>
          <c:showVal val="0"/>
          <c:showCatName val="0"/>
          <c:showSerName val="0"/>
          <c:showPercent val="0"/>
          <c:showBubbleSize val="0"/>
        </c:dLbls>
        <c:marker val="1"/>
        <c:smooth val="0"/>
        <c:axId val="368624864"/>
        <c:axId val="368627608"/>
      </c:lineChart>
      <c:catAx>
        <c:axId val="368624864"/>
        <c:scaling>
          <c:orientation val="minMax"/>
        </c:scaling>
        <c:delete val="0"/>
        <c:axPos val="b"/>
        <c:numFmt formatCode="General" sourceLinked="1"/>
        <c:majorTickMark val="none"/>
        <c:minorTickMark val="none"/>
        <c:tickLblPos val="none"/>
        <c:crossAx val="368627608"/>
        <c:crosses val="autoZero"/>
        <c:auto val="0"/>
        <c:lblAlgn val="ctr"/>
        <c:lblOffset val="100"/>
        <c:noMultiLvlLbl val="1"/>
      </c:catAx>
      <c:valAx>
        <c:axId val="368627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62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82-4699-BE73-86666B76CD51}"/>
            </c:ext>
          </c:extLst>
        </c:ser>
        <c:dLbls>
          <c:showLegendKey val="0"/>
          <c:showVal val="0"/>
          <c:showCatName val="0"/>
          <c:showSerName val="0"/>
          <c:showPercent val="0"/>
          <c:showBubbleSize val="0"/>
        </c:dLbls>
        <c:gapWidth val="180"/>
        <c:overlap val="-90"/>
        <c:axId val="368622120"/>
        <c:axId val="36862956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xmlns:c16r2="http://schemas.microsoft.com/office/drawing/2015/06/chart">
            <c:ext xmlns:c16="http://schemas.microsoft.com/office/drawing/2014/chart" uri="{C3380CC4-5D6E-409C-BE32-E72D297353CC}">
              <c16:uniqueId val="{00000001-8D82-4699-BE73-86666B76CD51}"/>
            </c:ext>
          </c:extLst>
        </c:ser>
        <c:dLbls>
          <c:showLegendKey val="0"/>
          <c:showVal val="0"/>
          <c:showCatName val="0"/>
          <c:showSerName val="0"/>
          <c:showPercent val="0"/>
          <c:showBubbleSize val="0"/>
        </c:dLbls>
        <c:marker val="1"/>
        <c:smooth val="0"/>
        <c:axId val="368622120"/>
        <c:axId val="368629568"/>
      </c:lineChart>
      <c:catAx>
        <c:axId val="368622120"/>
        <c:scaling>
          <c:orientation val="minMax"/>
        </c:scaling>
        <c:delete val="0"/>
        <c:axPos val="b"/>
        <c:numFmt formatCode="General" sourceLinked="1"/>
        <c:majorTickMark val="none"/>
        <c:minorTickMark val="none"/>
        <c:tickLblPos val="none"/>
        <c:crossAx val="368629568"/>
        <c:crosses val="autoZero"/>
        <c:auto val="0"/>
        <c:lblAlgn val="ctr"/>
        <c:lblOffset val="100"/>
        <c:noMultiLvlLbl val="1"/>
      </c:catAx>
      <c:valAx>
        <c:axId val="368629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622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5A-43F4-AACE-8508DAC29CF2}"/>
            </c:ext>
          </c:extLst>
        </c:ser>
        <c:dLbls>
          <c:showLegendKey val="0"/>
          <c:showVal val="0"/>
          <c:showCatName val="0"/>
          <c:showSerName val="0"/>
          <c:showPercent val="0"/>
          <c:showBubbleSize val="0"/>
        </c:dLbls>
        <c:gapWidth val="180"/>
        <c:overlap val="-90"/>
        <c:axId val="368625256"/>
        <c:axId val="36862329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5A-43F4-AACE-8508DAC29CF2}"/>
            </c:ext>
          </c:extLst>
        </c:ser>
        <c:dLbls>
          <c:showLegendKey val="0"/>
          <c:showVal val="0"/>
          <c:showCatName val="0"/>
          <c:showSerName val="0"/>
          <c:showPercent val="0"/>
          <c:showBubbleSize val="0"/>
        </c:dLbls>
        <c:marker val="1"/>
        <c:smooth val="0"/>
        <c:axId val="368625256"/>
        <c:axId val="368623296"/>
      </c:lineChart>
      <c:catAx>
        <c:axId val="368625256"/>
        <c:scaling>
          <c:orientation val="minMax"/>
        </c:scaling>
        <c:delete val="0"/>
        <c:axPos val="b"/>
        <c:numFmt formatCode="General" sourceLinked="1"/>
        <c:majorTickMark val="none"/>
        <c:minorTickMark val="none"/>
        <c:tickLblPos val="none"/>
        <c:crossAx val="368623296"/>
        <c:crosses val="autoZero"/>
        <c:auto val="0"/>
        <c:lblAlgn val="ctr"/>
        <c:lblOffset val="100"/>
        <c:noMultiLvlLbl val="1"/>
      </c:catAx>
      <c:valAx>
        <c:axId val="368623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625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A3-48E4-8250-998D156B8C7B}"/>
            </c:ext>
          </c:extLst>
        </c:ser>
        <c:dLbls>
          <c:showLegendKey val="0"/>
          <c:showVal val="0"/>
          <c:showCatName val="0"/>
          <c:showSerName val="0"/>
          <c:showPercent val="0"/>
          <c:showBubbleSize val="0"/>
        </c:dLbls>
        <c:gapWidth val="180"/>
        <c:overlap val="-90"/>
        <c:axId val="368624080"/>
        <c:axId val="4552597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A3-48E4-8250-998D156B8C7B}"/>
            </c:ext>
          </c:extLst>
        </c:ser>
        <c:dLbls>
          <c:showLegendKey val="0"/>
          <c:showVal val="0"/>
          <c:showCatName val="0"/>
          <c:showSerName val="0"/>
          <c:showPercent val="0"/>
          <c:showBubbleSize val="0"/>
        </c:dLbls>
        <c:marker val="1"/>
        <c:smooth val="0"/>
        <c:axId val="368624080"/>
        <c:axId val="455259760"/>
      </c:lineChart>
      <c:catAx>
        <c:axId val="368624080"/>
        <c:scaling>
          <c:orientation val="minMax"/>
        </c:scaling>
        <c:delete val="0"/>
        <c:axPos val="b"/>
        <c:numFmt formatCode="General" sourceLinked="1"/>
        <c:majorTickMark val="none"/>
        <c:minorTickMark val="none"/>
        <c:tickLblPos val="none"/>
        <c:crossAx val="455259760"/>
        <c:crosses val="autoZero"/>
        <c:auto val="0"/>
        <c:lblAlgn val="ctr"/>
        <c:lblOffset val="100"/>
        <c:noMultiLvlLbl val="1"/>
      </c:catAx>
      <c:valAx>
        <c:axId val="45525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862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AE-43A0-8C55-AF30FA0A3B0F}"/>
            </c:ext>
          </c:extLst>
        </c:ser>
        <c:dLbls>
          <c:showLegendKey val="0"/>
          <c:showVal val="0"/>
          <c:showCatName val="0"/>
          <c:showSerName val="0"/>
          <c:showPercent val="0"/>
          <c:showBubbleSize val="0"/>
        </c:dLbls>
        <c:gapWidth val="180"/>
        <c:overlap val="-90"/>
        <c:axId val="455255840"/>
        <c:axId val="4552554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AE-43A0-8C55-AF30FA0A3B0F}"/>
            </c:ext>
          </c:extLst>
        </c:ser>
        <c:dLbls>
          <c:showLegendKey val="0"/>
          <c:showVal val="0"/>
          <c:showCatName val="0"/>
          <c:showSerName val="0"/>
          <c:showPercent val="0"/>
          <c:showBubbleSize val="0"/>
        </c:dLbls>
        <c:marker val="1"/>
        <c:smooth val="0"/>
        <c:axId val="455255840"/>
        <c:axId val="455255448"/>
      </c:lineChart>
      <c:catAx>
        <c:axId val="455255840"/>
        <c:scaling>
          <c:orientation val="minMax"/>
        </c:scaling>
        <c:delete val="0"/>
        <c:axPos val="b"/>
        <c:numFmt formatCode="General" sourceLinked="1"/>
        <c:majorTickMark val="none"/>
        <c:minorTickMark val="none"/>
        <c:tickLblPos val="none"/>
        <c:crossAx val="455255448"/>
        <c:crosses val="autoZero"/>
        <c:auto val="0"/>
        <c:lblAlgn val="ctr"/>
        <c:lblOffset val="100"/>
        <c:noMultiLvlLbl val="1"/>
      </c:catAx>
      <c:valAx>
        <c:axId val="455255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255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D8-4F60-B7FF-10BD5E517209}"/>
            </c:ext>
          </c:extLst>
        </c:ser>
        <c:dLbls>
          <c:showLegendKey val="0"/>
          <c:showVal val="0"/>
          <c:showCatName val="0"/>
          <c:showSerName val="0"/>
          <c:showPercent val="0"/>
          <c:showBubbleSize val="0"/>
        </c:dLbls>
        <c:gapWidth val="180"/>
        <c:overlap val="-90"/>
        <c:axId val="455260152"/>
        <c:axId val="45525662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D8-4F60-B7FF-10BD5E517209}"/>
            </c:ext>
          </c:extLst>
        </c:ser>
        <c:dLbls>
          <c:showLegendKey val="0"/>
          <c:showVal val="0"/>
          <c:showCatName val="0"/>
          <c:showSerName val="0"/>
          <c:showPercent val="0"/>
          <c:showBubbleSize val="0"/>
        </c:dLbls>
        <c:marker val="1"/>
        <c:smooth val="0"/>
        <c:axId val="455260152"/>
        <c:axId val="455256624"/>
      </c:lineChart>
      <c:catAx>
        <c:axId val="455260152"/>
        <c:scaling>
          <c:orientation val="minMax"/>
        </c:scaling>
        <c:delete val="0"/>
        <c:axPos val="b"/>
        <c:numFmt formatCode="General" sourceLinked="1"/>
        <c:majorTickMark val="none"/>
        <c:minorTickMark val="none"/>
        <c:tickLblPos val="none"/>
        <c:crossAx val="455256624"/>
        <c:crosses val="autoZero"/>
        <c:auto val="0"/>
        <c:lblAlgn val="ctr"/>
        <c:lblOffset val="100"/>
        <c:noMultiLvlLbl val="1"/>
      </c:catAx>
      <c:valAx>
        <c:axId val="455256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260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2C-4851-8B89-B5BD00504C4E}"/>
            </c:ext>
          </c:extLst>
        </c:ser>
        <c:dLbls>
          <c:showLegendKey val="0"/>
          <c:showVal val="0"/>
          <c:showCatName val="0"/>
          <c:showSerName val="0"/>
          <c:showPercent val="0"/>
          <c:showBubbleSize val="0"/>
        </c:dLbls>
        <c:gapWidth val="180"/>
        <c:overlap val="-90"/>
        <c:axId val="455260544"/>
        <c:axId val="45526132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2C-4851-8B89-B5BD00504C4E}"/>
            </c:ext>
          </c:extLst>
        </c:ser>
        <c:dLbls>
          <c:showLegendKey val="0"/>
          <c:showVal val="0"/>
          <c:showCatName val="0"/>
          <c:showSerName val="0"/>
          <c:showPercent val="0"/>
          <c:showBubbleSize val="0"/>
        </c:dLbls>
        <c:marker val="1"/>
        <c:smooth val="0"/>
        <c:axId val="455260544"/>
        <c:axId val="455261328"/>
      </c:lineChart>
      <c:catAx>
        <c:axId val="455260544"/>
        <c:scaling>
          <c:orientation val="minMax"/>
        </c:scaling>
        <c:delete val="0"/>
        <c:axPos val="b"/>
        <c:numFmt formatCode="General" sourceLinked="1"/>
        <c:majorTickMark val="none"/>
        <c:minorTickMark val="none"/>
        <c:tickLblPos val="none"/>
        <c:crossAx val="455261328"/>
        <c:crosses val="autoZero"/>
        <c:auto val="0"/>
        <c:lblAlgn val="ctr"/>
        <c:lblOffset val="100"/>
        <c:noMultiLvlLbl val="1"/>
      </c:catAx>
      <c:valAx>
        <c:axId val="45526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26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DD-4764-9609-67A6EA299136}"/>
            </c:ext>
          </c:extLst>
        </c:ser>
        <c:dLbls>
          <c:showLegendKey val="0"/>
          <c:showVal val="0"/>
          <c:showCatName val="0"/>
          <c:showSerName val="0"/>
          <c:showPercent val="0"/>
          <c:showBubbleSize val="0"/>
        </c:dLbls>
        <c:gapWidth val="180"/>
        <c:overlap val="-90"/>
        <c:axId val="455255056"/>
        <c:axId val="4552570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DD-4764-9609-67A6EA299136}"/>
            </c:ext>
          </c:extLst>
        </c:ser>
        <c:dLbls>
          <c:showLegendKey val="0"/>
          <c:showVal val="0"/>
          <c:showCatName val="0"/>
          <c:showSerName val="0"/>
          <c:showPercent val="0"/>
          <c:showBubbleSize val="0"/>
        </c:dLbls>
        <c:marker val="1"/>
        <c:smooth val="0"/>
        <c:axId val="455255056"/>
        <c:axId val="455257016"/>
      </c:lineChart>
      <c:catAx>
        <c:axId val="455255056"/>
        <c:scaling>
          <c:orientation val="minMax"/>
        </c:scaling>
        <c:delete val="0"/>
        <c:axPos val="b"/>
        <c:numFmt formatCode="General" sourceLinked="1"/>
        <c:majorTickMark val="none"/>
        <c:minorTickMark val="none"/>
        <c:tickLblPos val="none"/>
        <c:crossAx val="455257016"/>
        <c:crosses val="autoZero"/>
        <c:auto val="0"/>
        <c:lblAlgn val="ctr"/>
        <c:lblOffset val="100"/>
        <c:noMultiLvlLbl val="1"/>
      </c:catAx>
      <c:valAx>
        <c:axId val="455257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255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74-4CB8-997B-220095FE5A92}"/>
            </c:ext>
          </c:extLst>
        </c:ser>
        <c:dLbls>
          <c:showLegendKey val="0"/>
          <c:showVal val="0"/>
          <c:showCatName val="0"/>
          <c:showSerName val="0"/>
          <c:showPercent val="0"/>
          <c:showBubbleSize val="0"/>
        </c:dLbls>
        <c:gapWidth val="180"/>
        <c:overlap val="-90"/>
        <c:axId val="455254272"/>
        <c:axId val="4552581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74-4CB8-997B-220095FE5A92}"/>
            </c:ext>
          </c:extLst>
        </c:ser>
        <c:dLbls>
          <c:showLegendKey val="0"/>
          <c:showVal val="0"/>
          <c:showCatName val="0"/>
          <c:showSerName val="0"/>
          <c:showPercent val="0"/>
          <c:showBubbleSize val="0"/>
        </c:dLbls>
        <c:marker val="1"/>
        <c:smooth val="0"/>
        <c:axId val="455254272"/>
        <c:axId val="455258192"/>
      </c:lineChart>
      <c:catAx>
        <c:axId val="455254272"/>
        <c:scaling>
          <c:orientation val="minMax"/>
        </c:scaling>
        <c:delete val="0"/>
        <c:axPos val="b"/>
        <c:numFmt formatCode="General" sourceLinked="1"/>
        <c:majorTickMark val="none"/>
        <c:minorTickMark val="none"/>
        <c:tickLblPos val="none"/>
        <c:crossAx val="455258192"/>
        <c:crosses val="autoZero"/>
        <c:auto val="0"/>
        <c:lblAlgn val="ctr"/>
        <c:lblOffset val="100"/>
        <c:noMultiLvlLbl val="1"/>
      </c:catAx>
      <c:valAx>
        <c:axId val="45525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254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14-402B-BD89-01B7E7E9B1C0}"/>
            </c:ext>
          </c:extLst>
        </c:ser>
        <c:dLbls>
          <c:showLegendKey val="0"/>
          <c:showVal val="0"/>
          <c:showCatName val="0"/>
          <c:showSerName val="0"/>
          <c:showPercent val="0"/>
          <c:showBubbleSize val="0"/>
        </c:dLbls>
        <c:gapWidth val="180"/>
        <c:overlap val="-90"/>
        <c:axId val="455258584"/>
        <c:axId val="45525897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14-402B-BD89-01B7E7E9B1C0}"/>
            </c:ext>
          </c:extLst>
        </c:ser>
        <c:dLbls>
          <c:showLegendKey val="0"/>
          <c:showVal val="0"/>
          <c:showCatName val="0"/>
          <c:showSerName val="0"/>
          <c:showPercent val="0"/>
          <c:showBubbleSize val="0"/>
        </c:dLbls>
        <c:marker val="1"/>
        <c:smooth val="0"/>
        <c:axId val="455258584"/>
        <c:axId val="455258976"/>
      </c:lineChart>
      <c:catAx>
        <c:axId val="455258584"/>
        <c:scaling>
          <c:orientation val="minMax"/>
        </c:scaling>
        <c:delete val="0"/>
        <c:axPos val="b"/>
        <c:numFmt formatCode="General" sourceLinked="1"/>
        <c:majorTickMark val="none"/>
        <c:minorTickMark val="none"/>
        <c:tickLblPos val="none"/>
        <c:crossAx val="455258976"/>
        <c:crosses val="autoZero"/>
        <c:auto val="0"/>
        <c:lblAlgn val="ctr"/>
        <c:lblOffset val="100"/>
        <c:noMultiLvlLbl val="1"/>
      </c:catAx>
      <c:valAx>
        <c:axId val="455258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258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DB-4B7E-8D02-B82CAC9D0491}"/>
            </c:ext>
          </c:extLst>
        </c:ser>
        <c:dLbls>
          <c:showLegendKey val="0"/>
          <c:showVal val="0"/>
          <c:showCatName val="0"/>
          <c:showSerName val="0"/>
          <c:showPercent val="0"/>
          <c:showBubbleSize val="0"/>
        </c:dLbls>
        <c:gapWidth val="180"/>
        <c:overlap val="-90"/>
        <c:axId val="455799120"/>
        <c:axId val="45579872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DB-4B7E-8D02-B82CAC9D0491}"/>
            </c:ext>
          </c:extLst>
        </c:ser>
        <c:dLbls>
          <c:showLegendKey val="0"/>
          <c:showVal val="0"/>
          <c:showCatName val="0"/>
          <c:showSerName val="0"/>
          <c:showPercent val="0"/>
          <c:showBubbleSize val="0"/>
        </c:dLbls>
        <c:marker val="1"/>
        <c:smooth val="0"/>
        <c:axId val="455799120"/>
        <c:axId val="455798728"/>
      </c:lineChart>
      <c:catAx>
        <c:axId val="455799120"/>
        <c:scaling>
          <c:orientation val="minMax"/>
        </c:scaling>
        <c:delete val="0"/>
        <c:axPos val="b"/>
        <c:numFmt formatCode="General" sourceLinked="1"/>
        <c:majorTickMark val="none"/>
        <c:minorTickMark val="none"/>
        <c:tickLblPos val="none"/>
        <c:crossAx val="455798728"/>
        <c:crosses val="autoZero"/>
        <c:auto val="0"/>
        <c:lblAlgn val="ctr"/>
        <c:lblOffset val="100"/>
        <c:noMultiLvlLbl val="1"/>
      </c:catAx>
      <c:valAx>
        <c:axId val="455798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799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88-4AD5-82FA-C06DF2BE1CA5}"/>
            </c:ext>
          </c:extLst>
        </c:ser>
        <c:dLbls>
          <c:showLegendKey val="0"/>
          <c:showVal val="0"/>
          <c:showCatName val="0"/>
          <c:showSerName val="0"/>
          <c:showPercent val="0"/>
          <c:showBubbleSize val="0"/>
        </c:dLbls>
        <c:gapWidth val="180"/>
        <c:overlap val="-90"/>
        <c:axId val="455805392"/>
        <c:axId val="45580029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88-4AD5-82FA-C06DF2BE1CA5}"/>
            </c:ext>
          </c:extLst>
        </c:ser>
        <c:dLbls>
          <c:showLegendKey val="0"/>
          <c:showVal val="0"/>
          <c:showCatName val="0"/>
          <c:showSerName val="0"/>
          <c:showPercent val="0"/>
          <c:showBubbleSize val="0"/>
        </c:dLbls>
        <c:marker val="1"/>
        <c:smooth val="0"/>
        <c:axId val="455805392"/>
        <c:axId val="455800296"/>
      </c:lineChart>
      <c:catAx>
        <c:axId val="455805392"/>
        <c:scaling>
          <c:orientation val="minMax"/>
        </c:scaling>
        <c:delete val="0"/>
        <c:axPos val="b"/>
        <c:numFmt formatCode="General" sourceLinked="1"/>
        <c:majorTickMark val="none"/>
        <c:minorTickMark val="none"/>
        <c:tickLblPos val="none"/>
        <c:crossAx val="455800296"/>
        <c:crosses val="autoZero"/>
        <c:auto val="0"/>
        <c:lblAlgn val="ctr"/>
        <c:lblOffset val="100"/>
        <c:noMultiLvlLbl val="1"/>
      </c:catAx>
      <c:valAx>
        <c:axId val="45580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5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9C-4611-95DE-730E06A0A052}"/>
            </c:ext>
          </c:extLst>
        </c:ser>
        <c:dLbls>
          <c:showLegendKey val="0"/>
          <c:showVal val="0"/>
          <c:showCatName val="0"/>
          <c:showSerName val="0"/>
          <c:showPercent val="0"/>
          <c:showBubbleSize val="0"/>
        </c:dLbls>
        <c:gapWidth val="180"/>
        <c:overlap val="-90"/>
        <c:axId val="455806176"/>
        <c:axId val="4557999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9C-4611-95DE-730E06A0A052}"/>
            </c:ext>
          </c:extLst>
        </c:ser>
        <c:dLbls>
          <c:showLegendKey val="0"/>
          <c:showVal val="0"/>
          <c:showCatName val="0"/>
          <c:showSerName val="0"/>
          <c:showPercent val="0"/>
          <c:showBubbleSize val="0"/>
        </c:dLbls>
        <c:marker val="1"/>
        <c:smooth val="0"/>
        <c:axId val="455806176"/>
        <c:axId val="455799904"/>
      </c:lineChart>
      <c:catAx>
        <c:axId val="455806176"/>
        <c:scaling>
          <c:orientation val="minMax"/>
        </c:scaling>
        <c:delete val="0"/>
        <c:axPos val="b"/>
        <c:numFmt formatCode="General" sourceLinked="1"/>
        <c:majorTickMark val="none"/>
        <c:minorTickMark val="none"/>
        <c:tickLblPos val="none"/>
        <c:crossAx val="455799904"/>
        <c:crosses val="autoZero"/>
        <c:auto val="0"/>
        <c:lblAlgn val="ctr"/>
        <c:lblOffset val="100"/>
        <c:noMultiLvlLbl val="1"/>
      </c:catAx>
      <c:valAx>
        <c:axId val="455799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6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F7-44D7-A41D-BBA4F9041C75}"/>
            </c:ext>
          </c:extLst>
        </c:ser>
        <c:dLbls>
          <c:showLegendKey val="0"/>
          <c:showVal val="0"/>
          <c:showCatName val="0"/>
          <c:showSerName val="0"/>
          <c:showPercent val="0"/>
          <c:showBubbleSize val="0"/>
        </c:dLbls>
        <c:gapWidth val="180"/>
        <c:overlap val="-90"/>
        <c:axId val="455805784"/>
        <c:axId val="4558010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F7-44D7-A41D-BBA4F9041C75}"/>
            </c:ext>
          </c:extLst>
        </c:ser>
        <c:dLbls>
          <c:showLegendKey val="0"/>
          <c:showVal val="0"/>
          <c:showCatName val="0"/>
          <c:showSerName val="0"/>
          <c:showPercent val="0"/>
          <c:showBubbleSize val="0"/>
        </c:dLbls>
        <c:marker val="1"/>
        <c:smooth val="0"/>
        <c:axId val="455805784"/>
        <c:axId val="455801080"/>
      </c:lineChart>
      <c:catAx>
        <c:axId val="455805784"/>
        <c:scaling>
          <c:orientation val="minMax"/>
        </c:scaling>
        <c:delete val="0"/>
        <c:axPos val="b"/>
        <c:numFmt formatCode="General" sourceLinked="1"/>
        <c:majorTickMark val="none"/>
        <c:minorTickMark val="none"/>
        <c:tickLblPos val="none"/>
        <c:crossAx val="455801080"/>
        <c:crosses val="autoZero"/>
        <c:auto val="0"/>
        <c:lblAlgn val="ctr"/>
        <c:lblOffset val="100"/>
        <c:noMultiLvlLbl val="1"/>
      </c:catAx>
      <c:valAx>
        <c:axId val="45580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5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D2-46D5-8D12-FCC9DB011399}"/>
            </c:ext>
          </c:extLst>
        </c:ser>
        <c:dLbls>
          <c:showLegendKey val="0"/>
          <c:showVal val="0"/>
          <c:showCatName val="0"/>
          <c:showSerName val="0"/>
          <c:showPercent val="0"/>
          <c:showBubbleSize val="0"/>
        </c:dLbls>
        <c:gapWidth val="180"/>
        <c:overlap val="-90"/>
        <c:axId val="455802256"/>
        <c:axId val="45580500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D2-46D5-8D12-FCC9DB011399}"/>
            </c:ext>
          </c:extLst>
        </c:ser>
        <c:dLbls>
          <c:showLegendKey val="0"/>
          <c:showVal val="0"/>
          <c:showCatName val="0"/>
          <c:showSerName val="0"/>
          <c:showPercent val="0"/>
          <c:showBubbleSize val="0"/>
        </c:dLbls>
        <c:marker val="1"/>
        <c:smooth val="0"/>
        <c:axId val="455802256"/>
        <c:axId val="455805000"/>
      </c:lineChart>
      <c:catAx>
        <c:axId val="455802256"/>
        <c:scaling>
          <c:orientation val="minMax"/>
        </c:scaling>
        <c:delete val="0"/>
        <c:axPos val="b"/>
        <c:numFmt formatCode="General" sourceLinked="1"/>
        <c:majorTickMark val="none"/>
        <c:minorTickMark val="none"/>
        <c:tickLblPos val="none"/>
        <c:crossAx val="455805000"/>
        <c:crosses val="autoZero"/>
        <c:auto val="0"/>
        <c:lblAlgn val="ctr"/>
        <c:lblOffset val="100"/>
        <c:noMultiLvlLbl val="1"/>
      </c:catAx>
      <c:valAx>
        <c:axId val="455805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CD-4FDD-8CDB-50280FC7E76A}"/>
            </c:ext>
          </c:extLst>
        </c:ser>
        <c:dLbls>
          <c:showLegendKey val="0"/>
          <c:showVal val="0"/>
          <c:showCatName val="0"/>
          <c:showSerName val="0"/>
          <c:showPercent val="0"/>
          <c:showBubbleSize val="0"/>
        </c:dLbls>
        <c:gapWidth val="180"/>
        <c:overlap val="-90"/>
        <c:axId val="455802648"/>
        <c:axId val="45580304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CD-4FDD-8CDB-50280FC7E76A}"/>
            </c:ext>
          </c:extLst>
        </c:ser>
        <c:dLbls>
          <c:showLegendKey val="0"/>
          <c:showVal val="0"/>
          <c:showCatName val="0"/>
          <c:showSerName val="0"/>
          <c:showPercent val="0"/>
          <c:showBubbleSize val="0"/>
        </c:dLbls>
        <c:marker val="1"/>
        <c:smooth val="0"/>
        <c:axId val="455802648"/>
        <c:axId val="455803040"/>
      </c:lineChart>
      <c:catAx>
        <c:axId val="455802648"/>
        <c:scaling>
          <c:orientation val="minMax"/>
        </c:scaling>
        <c:delete val="0"/>
        <c:axPos val="b"/>
        <c:numFmt formatCode="General" sourceLinked="1"/>
        <c:majorTickMark val="none"/>
        <c:minorTickMark val="none"/>
        <c:tickLblPos val="none"/>
        <c:crossAx val="455803040"/>
        <c:crosses val="autoZero"/>
        <c:auto val="0"/>
        <c:lblAlgn val="ctr"/>
        <c:lblOffset val="100"/>
        <c:noMultiLvlLbl val="1"/>
      </c:catAx>
      <c:valAx>
        <c:axId val="45580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1B-4D5E-AB99-B1A750BC432C}"/>
            </c:ext>
          </c:extLst>
        </c:ser>
        <c:dLbls>
          <c:showLegendKey val="0"/>
          <c:showVal val="0"/>
          <c:showCatName val="0"/>
          <c:showSerName val="0"/>
          <c:showPercent val="0"/>
          <c:showBubbleSize val="0"/>
        </c:dLbls>
        <c:gapWidth val="180"/>
        <c:overlap val="-90"/>
        <c:axId val="455804216"/>
        <c:axId val="45580460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1B-4D5E-AB99-B1A750BC432C}"/>
            </c:ext>
          </c:extLst>
        </c:ser>
        <c:dLbls>
          <c:showLegendKey val="0"/>
          <c:showVal val="0"/>
          <c:showCatName val="0"/>
          <c:showSerName val="0"/>
          <c:showPercent val="0"/>
          <c:showBubbleSize val="0"/>
        </c:dLbls>
        <c:marker val="1"/>
        <c:smooth val="0"/>
        <c:axId val="455804216"/>
        <c:axId val="455804608"/>
      </c:lineChart>
      <c:catAx>
        <c:axId val="455804216"/>
        <c:scaling>
          <c:orientation val="minMax"/>
        </c:scaling>
        <c:delete val="0"/>
        <c:axPos val="b"/>
        <c:numFmt formatCode="General" sourceLinked="1"/>
        <c:majorTickMark val="none"/>
        <c:minorTickMark val="none"/>
        <c:tickLblPos val="none"/>
        <c:crossAx val="455804608"/>
        <c:crosses val="autoZero"/>
        <c:auto val="0"/>
        <c:lblAlgn val="ctr"/>
        <c:lblOffset val="100"/>
        <c:noMultiLvlLbl val="1"/>
      </c:catAx>
      <c:valAx>
        <c:axId val="45580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5804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 xmlns:a16="http://schemas.microsoft.com/office/drawing/2014/main" id="{F644586A-BB53-4CFB-8445-443163C37386}"/>
            </a:ext>
          </a:extLst>
        </xdr:cNvPr>
        <xdr:cNvGrpSpPr/>
      </xdr:nvGrpSpPr>
      <xdr:grpSpPr>
        <a:xfrm>
          <a:off x="453102" y="7320178"/>
          <a:ext cx="5193641" cy="2947748"/>
          <a:chOff x="489770" y="7259989"/>
          <a:chExt cx="5728694" cy="2990270"/>
        </a:xfrm>
      </xdr:grpSpPr>
      <xdr:graphicFrame macro="">
        <xdr:nvGraphicFramePr>
          <xdr:cNvPr id="5" name="グラフ 4">
            <a:extLst>
              <a:ext uri="{FF2B5EF4-FFF2-40B4-BE49-F238E27FC236}">
                <a16:creationId xmlns=""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 xmlns:a16="http://schemas.microsoft.com/office/drawing/2014/main" id="{FB71B23F-0A39-475A-B063-7B93B31A1C68}"/>
            </a:ext>
          </a:extLst>
        </xdr:cNvPr>
        <xdr:cNvGrpSpPr/>
      </xdr:nvGrpSpPr>
      <xdr:grpSpPr>
        <a:xfrm>
          <a:off x="5892820" y="7320178"/>
          <a:ext cx="5183387" cy="2947748"/>
          <a:chOff x="6490520" y="7259989"/>
          <a:chExt cx="5728909" cy="2990270"/>
        </a:xfrm>
      </xdr:grpSpPr>
      <xdr:graphicFrame macro="">
        <xdr:nvGraphicFramePr>
          <xdr:cNvPr id="7" name="グラフ 6">
            <a:extLst>
              <a:ext uri="{FF2B5EF4-FFF2-40B4-BE49-F238E27FC236}">
                <a16:creationId xmlns=""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 xmlns:a16="http://schemas.microsoft.com/office/drawing/2014/main" id="{F565BB69-7569-45C7-93C6-467C7D13E432}"/>
            </a:ext>
          </a:extLst>
        </xdr:cNvPr>
        <xdr:cNvGrpSpPr/>
      </xdr:nvGrpSpPr>
      <xdr:grpSpPr>
        <a:xfrm>
          <a:off x="11322070" y="7320178"/>
          <a:ext cx="5190189" cy="2947748"/>
          <a:chOff x="12491270" y="7259989"/>
          <a:chExt cx="5728908" cy="2990270"/>
        </a:xfrm>
      </xdr:grpSpPr>
      <xdr:graphicFrame macro="">
        <xdr:nvGraphicFramePr>
          <xdr:cNvPr id="9" name="グラフ 8">
            <a:extLst>
              <a:ext uri="{FF2B5EF4-FFF2-40B4-BE49-F238E27FC236}">
                <a16:creationId xmlns=""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 xmlns:a16="http://schemas.microsoft.com/office/drawing/2014/main" id="{6283CA44-C930-4764-8FD5-6F418EEFD082}"/>
            </a:ext>
          </a:extLst>
        </xdr:cNvPr>
        <xdr:cNvGrpSpPr/>
      </xdr:nvGrpSpPr>
      <xdr:grpSpPr>
        <a:xfrm>
          <a:off x="16766535" y="7320178"/>
          <a:ext cx="5188581" cy="2947748"/>
          <a:chOff x="18496102" y="7259989"/>
          <a:chExt cx="5738433" cy="2990270"/>
        </a:xfrm>
      </xdr:grpSpPr>
      <xdr:graphicFrame macro="">
        <xdr:nvGraphicFramePr>
          <xdr:cNvPr id="11" name="グラフ 10">
            <a:extLst>
              <a:ext uri="{FF2B5EF4-FFF2-40B4-BE49-F238E27FC236}">
                <a16:creationId xmlns=""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 xmlns:a16="http://schemas.microsoft.com/office/drawing/2014/main" id="{C0CFDEB7-C914-4A33-82EF-51CD31FA7233}"/>
            </a:ext>
          </a:extLst>
        </xdr:cNvPr>
        <xdr:cNvGrpSpPr/>
      </xdr:nvGrpSpPr>
      <xdr:grpSpPr>
        <a:xfrm>
          <a:off x="22218669" y="7320178"/>
          <a:ext cx="5199714" cy="2947748"/>
          <a:chOff x="24524066" y="7259989"/>
          <a:chExt cx="5738433" cy="2990270"/>
        </a:xfrm>
      </xdr:grpSpPr>
      <xdr:graphicFrame macro="">
        <xdr:nvGraphicFramePr>
          <xdr:cNvPr id="13" name="グラフ 12">
            <a:extLst>
              <a:ext uri="{FF2B5EF4-FFF2-40B4-BE49-F238E27FC236}">
                <a16:creationId xmlns=""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 xmlns:a16="http://schemas.microsoft.com/office/drawing/2014/main" id="{E7984D1D-0C56-4231-823A-DF7CEFBC7FE0}"/>
            </a:ext>
          </a:extLst>
        </xdr:cNvPr>
        <xdr:cNvGrpSpPr/>
      </xdr:nvGrpSpPr>
      <xdr:grpSpPr>
        <a:xfrm>
          <a:off x="565008" y="12217975"/>
          <a:ext cx="5188366" cy="2876985"/>
          <a:chOff x="617271" y="12058402"/>
          <a:chExt cx="5727086" cy="2931701"/>
        </a:xfrm>
      </xdr:grpSpPr>
      <xdr:graphicFrame macro="">
        <xdr:nvGraphicFramePr>
          <xdr:cNvPr id="17" name="グラフ 16">
            <a:extLst>
              <a:ext uri="{FF2B5EF4-FFF2-40B4-BE49-F238E27FC236}">
                <a16:creationId xmlns=""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 xmlns:a16="http://schemas.microsoft.com/office/drawing/2014/main" id="{95B44F8A-DC1E-472F-8617-6A1C3145BD56}"/>
            </a:ext>
          </a:extLst>
        </xdr:cNvPr>
        <xdr:cNvGrpSpPr/>
      </xdr:nvGrpSpPr>
      <xdr:grpSpPr>
        <a:xfrm>
          <a:off x="565008" y="15198869"/>
          <a:ext cx="5188366" cy="2872655"/>
          <a:chOff x="617271" y="12058402"/>
          <a:chExt cx="5727086" cy="2931701"/>
        </a:xfrm>
      </xdr:grpSpPr>
      <xdr:graphicFrame macro="">
        <xdr:nvGraphicFramePr>
          <xdr:cNvPr id="19" name="グラフ 18">
            <a:extLst>
              <a:ext uri="{FF2B5EF4-FFF2-40B4-BE49-F238E27FC236}">
                <a16:creationId xmlns=""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 xmlns:a16="http://schemas.microsoft.com/office/drawing/2014/main" id="{BE3D6EBE-8156-40FE-BCDC-6A1C2EFA8189}"/>
            </a:ext>
          </a:extLst>
        </xdr:cNvPr>
        <xdr:cNvGrpSpPr/>
      </xdr:nvGrpSpPr>
      <xdr:grpSpPr>
        <a:xfrm>
          <a:off x="565008" y="18192750"/>
          <a:ext cx="5188366" cy="2873737"/>
          <a:chOff x="617271" y="12058402"/>
          <a:chExt cx="5727086" cy="2931701"/>
        </a:xfrm>
      </xdr:grpSpPr>
      <xdr:graphicFrame macro="">
        <xdr:nvGraphicFramePr>
          <xdr:cNvPr id="21" name="グラフ 20">
            <a:extLst>
              <a:ext uri="{FF2B5EF4-FFF2-40B4-BE49-F238E27FC236}">
                <a16:creationId xmlns=""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 xmlns:a16="http://schemas.microsoft.com/office/drawing/2014/main" id="{71698A0D-B7FC-46EA-9A46-5347384A4C35}"/>
            </a:ext>
          </a:extLst>
        </xdr:cNvPr>
        <xdr:cNvGrpSpPr/>
      </xdr:nvGrpSpPr>
      <xdr:grpSpPr>
        <a:xfrm>
          <a:off x="565008" y="21170396"/>
          <a:ext cx="5188366" cy="2876985"/>
          <a:chOff x="617271" y="12058402"/>
          <a:chExt cx="5727086" cy="2931701"/>
        </a:xfrm>
      </xdr:grpSpPr>
      <xdr:graphicFrame macro="">
        <xdr:nvGraphicFramePr>
          <xdr:cNvPr id="23" name="グラフ 22">
            <a:extLst>
              <a:ext uri="{FF2B5EF4-FFF2-40B4-BE49-F238E27FC236}">
                <a16:creationId xmlns=""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 xmlns:a16="http://schemas.microsoft.com/office/drawing/2014/main" id="{B73107B1-7562-419C-B118-D4872C460276}"/>
            </a:ext>
          </a:extLst>
        </xdr:cNvPr>
        <xdr:cNvGrpSpPr/>
      </xdr:nvGrpSpPr>
      <xdr:grpSpPr>
        <a:xfrm>
          <a:off x="565008" y="24145875"/>
          <a:ext cx="5188366" cy="2830444"/>
          <a:chOff x="617271" y="12058402"/>
          <a:chExt cx="5727086" cy="2931701"/>
        </a:xfrm>
      </xdr:grpSpPr>
      <xdr:graphicFrame macro="">
        <xdr:nvGraphicFramePr>
          <xdr:cNvPr id="25" name="グラフ 24">
            <a:extLst>
              <a:ext uri="{FF2B5EF4-FFF2-40B4-BE49-F238E27FC236}">
                <a16:creationId xmlns=""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 xmlns:a16="http://schemas.microsoft.com/office/drawing/2014/main" id="{916D19A8-FDCC-45F0-96F5-68469F2EE224}"/>
            </a:ext>
          </a:extLst>
        </xdr:cNvPr>
        <xdr:cNvGrpSpPr/>
      </xdr:nvGrpSpPr>
      <xdr:grpSpPr>
        <a:xfrm>
          <a:off x="6344951" y="12217975"/>
          <a:ext cx="4810124" cy="2876985"/>
          <a:chOff x="617271" y="12058402"/>
          <a:chExt cx="5727086" cy="2931701"/>
        </a:xfrm>
      </xdr:grpSpPr>
      <xdr:graphicFrame macro="">
        <xdr:nvGraphicFramePr>
          <xdr:cNvPr id="29" name="グラフ 28">
            <a:extLst>
              <a:ext uri="{FF2B5EF4-FFF2-40B4-BE49-F238E27FC236}">
                <a16:creationId xmlns=""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 xmlns:a16="http://schemas.microsoft.com/office/drawing/2014/main" id="{A9DBD261-D41C-43A3-BB11-BF4641D2985E}"/>
            </a:ext>
          </a:extLst>
        </xdr:cNvPr>
        <xdr:cNvGrpSpPr/>
      </xdr:nvGrpSpPr>
      <xdr:grpSpPr>
        <a:xfrm>
          <a:off x="6344951" y="15198869"/>
          <a:ext cx="4810124" cy="2872655"/>
          <a:chOff x="617271" y="12058402"/>
          <a:chExt cx="5727086" cy="2931701"/>
        </a:xfrm>
      </xdr:grpSpPr>
      <xdr:graphicFrame macro="">
        <xdr:nvGraphicFramePr>
          <xdr:cNvPr id="31" name="グラフ 30">
            <a:extLst>
              <a:ext uri="{FF2B5EF4-FFF2-40B4-BE49-F238E27FC236}">
                <a16:creationId xmlns=""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 xmlns:a16="http://schemas.microsoft.com/office/drawing/2014/main" id="{282A6161-D021-4CE1-B0B0-780C3E7FC64C}"/>
            </a:ext>
          </a:extLst>
        </xdr:cNvPr>
        <xdr:cNvGrpSpPr/>
      </xdr:nvGrpSpPr>
      <xdr:grpSpPr>
        <a:xfrm>
          <a:off x="6344951" y="18192750"/>
          <a:ext cx="4810124" cy="2873737"/>
          <a:chOff x="617271" y="12058402"/>
          <a:chExt cx="5727086" cy="2931701"/>
        </a:xfrm>
      </xdr:grpSpPr>
      <xdr:graphicFrame macro="">
        <xdr:nvGraphicFramePr>
          <xdr:cNvPr id="33" name="グラフ 32">
            <a:extLst>
              <a:ext uri="{FF2B5EF4-FFF2-40B4-BE49-F238E27FC236}">
                <a16:creationId xmlns=""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 xmlns:a16="http://schemas.microsoft.com/office/drawing/2014/main" id="{F9006CA1-4FF8-4EA7-9203-31A7175D84D0}"/>
            </a:ext>
          </a:extLst>
        </xdr:cNvPr>
        <xdr:cNvGrpSpPr/>
      </xdr:nvGrpSpPr>
      <xdr:grpSpPr>
        <a:xfrm>
          <a:off x="6344951" y="21170396"/>
          <a:ext cx="4810124" cy="2876985"/>
          <a:chOff x="617271" y="12058402"/>
          <a:chExt cx="5727086" cy="2931701"/>
        </a:xfrm>
      </xdr:grpSpPr>
      <xdr:graphicFrame macro="">
        <xdr:nvGraphicFramePr>
          <xdr:cNvPr id="35" name="グラフ 34">
            <a:extLst>
              <a:ext uri="{FF2B5EF4-FFF2-40B4-BE49-F238E27FC236}">
                <a16:creationId xmlns=""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 xmlns:a16="http://schemas.microsoft.com/office/drawing/2014/main" id="{053F5C92-A9A7-4465-8036-7405719AABE0}"/>
            </a:ext>
          </a:extLst>
        </xdr:cNvPr>
        <xdr:cNvGrpSpPr/>
      </xdr:nvGrpSpPr>
      <xdr:grpSpPr>
        <a:xfrm>
          <a:off x="6344951" y="24145875"/>
          <a:ext cx="4810124" cy="2830444"/>
          <a:chOff x="617271" y="12058402"/>
          <a:chExt cx="5727086" cy="2931701"/>
        </a:xfrm>
      </xdr:grpSpPr>
      <xdr:graphicFrame macro="">
        <xdr:nvGraphicFramePr>
          <xdr:cNvPr id="37" name="グラフ 36">
            <a:extLst>
              <a:ext uri="{FF2B5EF4-FFF2-40B4-BE49-F238E27FC236}">
                <a16:creationId xmlns=""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 xmlns:a16="http://schemas.microsoft.com/office/drawing/2014/main" id="{1ADB176B-7697-4303-8CCA-56621C45A4DD}"/>
            </a:ext>
          </a:extLst>
        </xdr:cNvPr>
        <xdr:cNvGrpSpPr/>
      </xdr:nvGrpSpPr>
      <xdr:grpSpPr>
        <a:xfrm>
          <a:off x="11691940" y="12217975"/>
          <a:ext cx="4810124" cy="2876985"/>
          <a:chOff x="617271" y="12058402"/>
          <a:chExt cx="5727086" cy="2931701"/>
        </a:xfrm>
      </xdr:grpSpPr>
      <xdr:graphicFrame macro="">
        <xdr:nvGraphicFramePr>
          <xdr:cNvPr id="41" name="グラフ 40">
            <a:extLst>
              <a:ext uri="{FF2B5EF4-FFF2-40B4-BE49-F238E27FC236}">
                <a16:creationId xmlns=""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 xmlns:a16="http://schemas.microsoft.com/office/drawing/2014/main" id="{3E8954BE-DB55-4867-9037-967B648E6961}"/>
            </a:ext>
          </a:extLst>
        </xdr:cNvPr>
        <xdr:cNvGrpSpPr/>
      </xdr:nvGrpSpPr>
      <xdr:grpSpPr>
        <a:xfrm>
          <a:off x="11691940" y="15198869"/>
          <a:ext cx="4810124" cy="2872655"/>
          <a:chOff x="617271" y="12058402"/>
          <a:chExt cx="5727086" cy="2931701"/>
        </a:xfrm>
      </xdr:grpSpPr>
      <xdr:graphicFrame macro="">
        <xdr:nvGraphicFramePr>
          <xdr:cNvPr id="43" name="グラフ 42">
            <a:extLst>
              <a:ext uri="{FF2B5EF4-FFF2-40B4-BE49-F238E27FC236}">
                <a16:creationId xmlns=""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 xmlns:a16="http://schemas.microsoft.com/office/drawing/2014/main" id="{23B52AF1-5C89-4279-B0D6-46B1D737DC14}"/>
            </a:ext>
          </a:extLst>
        </xdr:cNvPr>
        <xdr:cNvGrpSpPr/>
      </xdr:nvGrpSpPr>
      <xdr:grpSpPr>
        <a:xfrm>
          <a:off x="11691940" y="18192750"/>
          <a:ext cx="4810124" cy="2873737"/>
          <a:chOff x="617271" y="12058402"/>
          <a:chExt cx="5727086" cy="2931701"/>
        </a:xfrm>
      </xdr:grpSpPr>
      <xdr:graphicFrame macro="">
        <xdr:nvGraphicFramePr>
          <xdr:cNvPr id="45" name="グラフ 44">
            <a:extLst>
              <a:ext uri="{FF2B5EF4-FFF2-40B4-BE49-F238E27FC236}">
                <a16:creationId xmlns=""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 xmlns:a16="http://schemas.microsoft.com/office/drawing/2014/main" id="{F821DB46-0C3E-4FFE-989A-A453D6BE22C7}"/>
            </a:ext>
          </a:extLst>
        </xdr:cNvPr>
        <xdr:cNvGrpSpPr/>
      </xdr:nvGrpSpPr>
      <xdr:grpSpPr>
        <a:xfrm>
          <a:off x="11691940" y="21170396"/>
          <a:ext cx="4810124" cy="2876985"/>
          <a:chOff x="617271" y="12058402"/>
          <a:chExt cx="5727086" cy="2931701"/>
        </a:xfrm>
      </xdr:grpSpPr>
      <xdr:graphicFrame macro="">
        <xdr:nvGraphicFramePr>
          <xdr:cNvPr id="47" name="グラフ 46">
            <a:extLst>
              <a:ext uri="{FF2B5EF4-FFF2-40B4-BE49-F238E27FC236}">
                <a16:creationId xmlns=""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 xmlns:a16="http://schemas.microsoft.com/office/drawing/2014/main" id="{9F7827DD-89F5-4F19-A719-488F2905032B}"/>
            </a:ext>
          </a:extLst>
        </xdr:cNvPr>
        <xdr:cNvGrpSpPr/>
      </xdr:nvGrpSpPr>
      <xdr:grpSpPr>
        <a:xfrm>
          <a:off x="11691940" y="24145875"/>
          <a:ext cx="4810124" cy="2830444"/>
          <a:chOff x="617271" y="12058402"/>
          <a:chExt cx="5727086" cy="2931701"/>
        </a:xfrm>
      </xdr:grpSpPr>
      <xdr:graphicFrame macro="">
        <xdr:nvGraphicFramePr>
          <xdr:cNvPr id="49" name="グラフ 48">
            <a:extLst>
              <a:ext uri="{FF2B5EF4-FFF2-40B4-BE49-F238E27FC236}">
                <a16:creationId xmlns=""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 xmlns:a16="http://schemas.microsoft.com/office/drawing/2014/main" id="{E4639950-A470-4D1E-9C70-1405C0C7BA72}"/>
            </a:ext>
          </a:extLst>
        </xdr:cNvPr>
        <xdr:cNvGrpSpPr/>
      </xdr:nvGrpSpPr>
      <xdr:grpSpPr>
        <a:xfrm>
          <a:off x="17060578" y="12217975"/>
          <a:ext cx="4810124" cy="2876985"/>
          <a:chOff x="617271" y="12058402"/>
          <a:chExt cx="5727086" cy="2931701"/>
        </a:xfrm>
      </xdr:grpSpPr>
      <xdr:graphicFrame macro="">
        <xdr:nvGraphicFramePr>
          <xdr:cNvPr id="53" name="グラフ 52">
            <a:extLst>
              <a:ext uri="{FF2B5EF4-FFF2-40B4-BE49-F238E27FC236}">
                <a16:creationId xmlns=""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 xmlns:a16="http://schemas.microsoft.com/office/drawing/2014/main" id="{34FCD290-35A8-44B4-8701-189BF47EFDF5}"/>
            </a:ext>
          </a:extLst>
        </xdr:cNvPr>
        <xdr:cNvGrpSpPr/>
      </xdr:nvGrpSpPr>
      <xdr:grpSpPr>
        <a:xfrm>
          <a:off x="17060578" y="15198869"/>
          <a:ext cx="4810124" cy="2872655"/>
          <a:chOff x="617271" y="12058402"/>
          <a:chExt cx="5727086" cy="2931701"/>
        </a:xfrm>
      </xdr:grpSpPr>
      <xdr:graphicFrame macro="">
        <xdr:nvGraphicFramePr>
          <xdr:cNvPr id="55" name="グラフ 54">
            <a:extLst>
              <a:ext uri="{FF2B5EF4-FFF2-40B4-BE49-F238E27FC236}">
                <a16:creationId xmlns=""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 xmlns:a16="http://schemas.microsoft.com/office/drawing/2014/main" id="{83B90826-9100-47DD-92E6-5306B7D24402}"/>
            </a:ext>
          </a:extLst>
        </xdr:cNvPr>
        <xdr:cNvGrpSpPr/>
      </xdr:nvGrpSpPr>
      <xdr:grpSpPr>
        <a:xfrm>
          <a:off x="17060578" y="18192750"/>
          <a:ext cx="4810124" cy="2873737"/>
          <a:chOff x="617271" y="12058402"/>
          <a:chExt cx="5727086" cy="2931701"/>
        </a:xfrm>
      </xdr:grpSpPr>
      <xdr:graphicFrame macro="">
        <xdr:nvGraphicFramePr>
          <xdr:cNvPr id="57" name="グラフ 56">
            <a:extLst>
              <a:ext uri="{FF2B5EF4-FFF2-40B4-BE49-F238E27FC236}">
                <a16:creationId xmlns=""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 xmlns:a16="http://schemas.microsoft.com/office/drawing/2014/main" id="{7F461BF9-A37D-4108-BE04-DEBA5DEF19E5}"/>
            </a:ext>
          </a:extLst>
        </xdr:cNvPr>
        <xdr:cNvGrpSpPr/>
      </xdr:nvGrpSpPr>
      <xdr:grpSpPr>
        <a:xfrm>
          <a:off x="17060578" y="21170396"/>
          <a:ext cx="4810124" cy="2876985"/>
          <a:chOff x="617271" y="12058402"/>
          <a:chExt cx="5727086" cy="2931701"/>
        </a:xfrm>
      </xdr:grpSpPr>
      <xdr:graphicFrame macro="">
        <xdr:nvGraphicFramePr>
          <xdr:cNvPr id="59" name="グラフ 58">
            <a:extLst>
              <a:ext uri="{FF2B5EF4-FFF2-40B4-BE49-F238E27FC236}">
                <a16:creationId xmlns=""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 xmlns:a16="http://schemas.microsoft.com/office/drawing/2014/main" id="{1A211DF7-8CB9-4909-8370-69C9E4E7EC81}"/>
            </a:ext>
          </a:extLst>
        </xdr:cNvPr>
        <xdr:cNvGrpSpPr/>
      </xdr:nvGrpSpPr>
      <xdr:grpSpPr>
        <a:xfrm>
          <a:off x="17060578" y="24145875"/>
          <a:ext cx="4810124" cy="2830444"/>
          <a:chOff x="617271" y="12058402"/>
          <a:chExt cx="5727086" cy="2931701"/>
        </a:xfrm>
      </xdr:grpSpPr>
      <xdr:graphicFrame macro="">
        <xdr:nvGraphicFramePr>
          <xdr:cNvPr id="61" name="グラフ 60">
            <a:extLst>
              <a:ext uri="{FF2B5EF4-FFF2-40B4-BE49-F238E27FC236}">
                <a16:creationId xmlns=""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 xmlns:a16="http://schemas.microsoft.com/office/drawing/2014/main" id="{8A401F3D-5EFF-46EC-B289-5EA1FDBBAC6D}"/>
            </a:ext>
          </a:extLst>
        </xdr:cNvPr>
        <xdr:cNvGrpSpPr/>
      </xdr:nvGrpSpPr>
      <xdr:grpSpPr>
        <a:xfrm>
          <a:off x="22407566" y="12217975"/>
          <a:ext cx="4810124" cy="2876985"/>
          <a:chOff x="617271" y="12058402"/>
          <a:chExt cx="5727086" cy="2931701"/>
        </a:xfrm>
      </xdr:grpSpPr>
      <xdr:graphicFrame macro="">
        <xdr:nvGraphicFramePr>
          <xdr:cNvPr id="65" name="グラフ 64">
            <a:extLst>
              <a:ext uri="{FF2B5EF4-FFF2-40B4-BE49-F238E27FC236}">
                <a16:creationId xmlns=""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 xmlns:a16="http://schemas.microsoft.com/office/drawing/2014/main" id="{DCE89D01-CA74-4695-BFD2-881C084D4C8A}"/>
            </a:ext>
          </a:extLst>
        </xdr:cNvPr>
        <xdr:cNvGrpSpPr/>
      </xdr:nvGrpSpPr>
      <xdr:grpSpPr>
        <a:xfrm>
          <a:off x="22407566" y="15198869"/>
          <a:ext cx="4810124" cy="2872655"/>
          <a:chOff x="617271" y="12058402"/>
          <a:chExt cx="5727086" cy="2931701"/>
        </a:xfrm>
      </xdr:grpSpPr>
      <xdr:graphicFrame macro="">
        <xdr:nvGraphicFramePr>
          <xdr:cNvPr id="67" name="グラフ 66">
            <a:extLst>
              <a:ext uri="{FF2B5EF4-FFF2-40B4-BE49-F238E27FC236}">
                <a16:creationId xmlns=""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 xmlns:a16="http://schemas.microsoft.com/office/drawing/2014/main" id="{35B7B3F9-AE5A-4379-AF3E-7E9FEA546FC3}"/>
            </a:ext>
          </a:extLst>
        </xdr:cNvPr>
        <xdr:cNvGrpSpPr/>
      </xdr:nvGrpSpPr>
      <xdr:grpSpPr>
        <a:xfrm>
          <a:off x="22407566" y="18192750"/>
          <a:ext cx="4810124" cy="2873737"/>
          <a:chOff x="617271" y="12058402"/>
          <a:chExt cx="5727086" cy="2931701"/>
        </a:xfrm>
      </xdr:grpSpPr>
      <xdr:graphicFrame macro="">
        <xdr:nvGraphicFramePr>
          <xdr:cNvPr id="69" name="グラフ 68">
            <a:extLst>
              <a:ext uri="{FF2B5EF4-FFF2-40B4-BE49-F238E27FC236}">
                <a16:creationId xmlns=""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 xmlns:a16="http://schemas.microsoft.com/office/drawing/2014/main" id="{7E68DE88-5F4F-448B-B033-B293ABE54F94}"/>
            </a:ext>
          </a:extLst>
        </xdr:cNvPr>
        <xdr:cNvGrpSpPr/>
      </xdr:nvGrpSpPr>
      <xdr:grpSpPr>
        <a:xfrm>
          <a:off x="22407566" y="21170396"/>
          <a:ext cx="4810124" cy="2876985"/>
          <a:chOff x="617271" y="12058402"/>
          <a:chExt cx="5727086" cy="2931701"/>
        </a:xfrm>
      </xdr:grpSpPr>
      <xdr:graphicFrame macro="">
        <xdr:nvGraphicFramePr>
          <xdr:cNvPr id="71" name="グラフ 70">
            <a:extLst>
              <a:ext uri="{FF2B5EF4-FFF2-40B4-BE49-F238E27FC236}">
                <a16:creationId xmlns=""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 xmlns:a16="http://schemas.microsoft.com/office/drawing/2014/main" id="{FBACCDB8-BF3A-444D-9363-9737F1C22CD0}"/>
            </a:ext>
          </a:extLst>
        </xdr:cNvPr>
        <xdr:cNvGrpSpPr/>
      </xdr:nvGrpSpPr>
      <xdr:grpSpPr>
        <a:xfrm>
          <a:off x="22407566" y="24145875"/>
          <a:ext cx="4810124" cy="2830444"/>
          <a:chOff x="617271" y="12058402"/>
          <a:chExt cx="5727086" cy="2931701"/>
        </a:xfrm>
      </xdr:grpSpPr>
      <xdr:graphicFrame macro="">
        <xdr:nvGraphicFramePr>
          <xdr:cNvPr id="73" name="グラフ 72">
            <a:extLst>
              <a:ext uri="{FF2B5EF4-FFF2-40B4-BE49-F238E27FC236}">
                <a16:creationId xmlns=""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view="pageBreakPreview" topLeftCell="JL1" zoomScale="80" zoomScaleNormal="80" zoomScaleSheetLayoutView="80"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福岡県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92.2</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273</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42562</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40528</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49451</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41908</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42334</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42562</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40528</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49451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41908</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42334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446883</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t="str">
        <f>データ!AW6</f>
        <v>-</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446883</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103.9</v>
      </c>
      <c r="S36" s="153"/>
      <c r="T36" s="153"/>
      <c r="U36" s="153"/>
      <c r="V36" s="153"/>
      <c r="W36" s="153"/>
      <c r="X36" s="153"/>
      <c r="Y36" s="153"/>
      <c r="Z36" s="153"/>
      <c r="AA36" s="153"/>
      <c r="AB36" s="153"/>
      <c r="AC36" s="153"/>
      <c r="AD36" s="153"/>
      <c r="AE36" s="153"/>
      <c r="AF36" s="153"/>
      <c r="AG36" s="153"/>
      <c r="AH36" s="153"/>
      <c r="AI36" s="153"/>
      <c r="AJ36" s="154"/>
      <c r="AK36" s="152">
        <f>データ!AZ11</f>
        <v>103.2</v>
      </c>
      <c r="AL36" s="153"/>
      <c r="AM36" s="153"/>
      <c r="AN36" s="153"/>
      <c r="AO36" s="153"/>
      <c r="AP36" s="153"/>
      <c r="AQ36" s="153"/>
      <c r="AR36" s="153"/>
      <c r="AS36" s="153"/>
      <c r="AT36" s="153"/>
      <c r="AU36" s="153"/>
      <c r="AV36" s="153"/>
      <c r="AW36" s="153"/>
      <c r="AX36" s="153"/>
      <c r="AY36" s="153"/>
      <c r="AZ36" s="153"/>
      <c r="BA36" s="153"/>
      <c r="BB36" s="153"/>
      <c r="BC36" s="154"/>
      <c r="BD36" s="152">
        <f>データ!BA11</f>
        <v>106.7</v>
      </c>
      <c r="BE36" s="153"/>
      <c r="BF36" s="153"/>
      <c r="BG36" s="153"/>
      <c r="BH36" s="153"/>
      <c r="BI36" s="153"/>
      <c r="BJ36" s="153"/>
      <c r="BK36" s="153"/>
      <c r="BL36" s="153"/>
      <c r="BM36" s="153"/>
      <c r="BN36" s="153"/>
      <c r="BO36" s="153"/>
      <c r="BP36" s="153"/>
      <c r="BQ36" s="153"/>
      <c r="BR36" s="153"/>
      <c r="BS36" s="153"/>
      <c r="BT36" s="153"/>
      <c r="BU36" s="153"/>
      <c r="BV36" s="154"/>
      <c r="BW36" s="152">
        <f>データ!BB11</f>
        <v>108.4</v>
      </c>
      <c r="BX36" s="153"/>
      <c r="BY36" s="153"/>
      <c r="BZ36" s="153"/>
      <c r="CA36" s="153"/>
      <c r="CB36" s="153"/>
      <c r="CC36" s="153"/>
      <c r="CD36" s="153"/>
      <c r="CE36" s="153"/>
      <c r="CF36" s="153"/>
      <c r="CG36" s="153"/>
      <c r="CH36" s="153"/>
      <c r="CI36" s="153"/>
      <c r="CJ36" s="153"/>
      <c r="CK36" s="153"/>
      <c r="CL36" s="153"/>
      <c r="CM36" s="153"/>
      <c r="CN36" s="153"/>
      <c r="CO36" s="154"/>
      <c r="CP36" s="152">
        <f>データ!BC11</f>
        <v>106.9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102.3</v>
      </c>
      <c r="EC36" s="153"/>
      <c r="ED36" s="153"/>
      <c r="EE36" s="153"/>
      <c r="EF36" s="153"/>
      <c r="EG36" s="153"/>
      <c r="EH36" s="153"/>
      <c r="EI36" s="153"/>
      <c r="EJ36" s="153"/>
      <c r="EK36" s="153"/>
      <c r="EL36" s="153"/>
      <c r="EM36" s="153"/>
      <c r="EN36" s="153"/>
      <c r="EO36" s="153"/>
      <c r="EP36" s="153"/>
      <c r="EQ36" s="153"/>
      <c r="ER36" s="153"/>
      <c r="ES36" s="153"/>
      <c r="ET36" s="154"/>
      <c r="EU36" s="152">
        <f>データ!BK11</f>
        <v>99.1</v>
      </c>
      <c r="EV36" s="153"/>
      <c r="EW36" s="153"/>
      <c r="EX36" s="153"/>
      <c r="EY36" s="153"/>
      <c r="EZ36" s="153"/>
      <c r="FA36" s="153"/>
      <c r="FB36" s="153"/>
      <c r="FC36" s="153"/>
      <c r="FD36" s="153"/>
      <c r="FE36" s="153"/>
      <c r="FF36" s="153"/>
      <c r="FG36" s="153"/>
      <c r="FH36" s="153"/>
      <c r="FI36" s="153"/>
      <c r="FJ36" s="153"/>
      <c r="FK36" s="153"/>
      <c r="FL36" s="153"/>
      <c r="FM36" s="154"/>
      <c r="FN36" s="152">
        <f>データ!BL11</f>
        <v>104.8</v>
      </c>
      <c r="FO36" s="153"/>
      <c r="FP36" s="153"/>
      <c r="FQ36" s="153"/>
      <c r="FR36" s="153"/>
      <c r="FS36" s="153"/>
      <c r="FT36" s="153"/>
      <c r="FU36" s="153"/>
      <c r="FV36" s="153"/>
      <c r="FW36" s="153"/>
      <c r="FX36" s="153"/>
      <c r="FY36" s="153"/>
      <c r="FZ36" s="153"/>
      <c r="GA36" s="153"/>
      <c r="GB36" s="153"/>
      <c r="GC36" s="153"/>
      <c r="GD36" s="153"/>
      <c r="GE36" s="153"/>
      <c r="GF36" s="154"/>
      <c r="GG36" s="152">
        <f>データ!BM11</f>
        <v>105.1</v>
      </c>
      <c r="GH36" s="153"/>
      <c r="GI36" s="153"/>
      <c r="GJ36" s="153"/>
      <c r="GK36" s="153"/>
      <c r="GL36" s="153"/>
      <c r="GM36" s="153"/>
      <c r="GN36" s="153"/>
      <c r="GO36" s="153"/>
      <c r="GP36" s="153"/>
      <c r="GQ36" s="153"/>
      <c r="GR36" s="153"/>
      <c r="GS36" s="153"/>
      <c r="GT36" s="153"/>
      <c r="GU36" s="153"/>
      <c r="GV36" s="153"/>
      <c r="GW36" s="153"/>
      <c r="GX36" s="153"/>
      <c r="GY36" s="154"/>
      <c r="GZ36" s="152">
        <f>データ!BN11</f>
        <v>104.3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653.9</v>
      </c>
      <c r="IM36" s="153"/>
      <c r="IN36" s="153"/>
      <c r="IO36" s="153"/>
      <c r="IP36" s="153"/>
      <c r="IQ36" s="153"/>
      <c r="IR36" s="153"/>
      <c r="IS36" s="153"/>
      <c r="IT36" s="153"/>
      <c r="IU36" s="153"/>
      <c r="IV36" s="153"/>
      <c r="IW36" s="153"/>
      <c r="IX36" s="153"/>
      <c r="IY36" s="153"/>
      <c r="IZ36" s="153"/>
      <c r="JA36" s="153"/>
      <c r="JB36" s="153"/>
      <c r="JC36" s="153"/>
      <c r="JD36" s="154"/>
      <c r="JE36" s="152">
        <f>データ!BV11</f>
        <v>710.4</v>
      </c>
      <c r="JF36" s="153"/>
      <c r="JG36" s="153"/>
      <c r="JH36" s="153"/>
      <c r="JI36" s="153"/>
      <c r="JJ36" s="153"/>
      <c r="JK36" s="153"/>
      <c r="JL36" s="153"/>
      <c r="JM36" s="153"/>
      <c r="JN36" s="153"/>
      <c r="JO36" s="153"/>
      <c r="JP36" s="153"/>
      <c r="JQ36" s="153"/>
      <c r="JR36" s="153"/>
      <c r="JS36" s="153"/>
      <c r="JT36" s="153"/>
      <c r="JU36" s="153"/>
      <c r="JV36" s="153"/>
      <c r="JW36" s="154"/>
      <c r="JX36" s="152">
        <f>データ!BW11</f>
        <v>2169.5</v>
      </c>
      <c r="JY36" s="153"/>
      <c r="JZ36" s="153"/>
      <c r="KA36" s="153"/>
      <c r="KB36" s="153"/>
      <c r="KC36" s="153"/>
      <c r="KD36" s="153"/>
      <c r="KE36" s="153"/>
      <c r="KF36" s="153"/>
      <c r="KG36" s="153"/>
      <c r="KH36" s="153"/>
      <c r="KI36" s="153"/>
      <c r="KJ36" s="153"/>
      <c r="KK36" s="153"/>
      <c r="KL36" s="153"/>
      <c r="KM36" s="153"/>
      <c r="KN36" s="153"/>
      <c r="KO36" s="153"/>
      <c r="KP36" s="154"/>
      <c r="KQ36" s="152">
        <f>データ!BX11</f>
        <v>2082.3000000000002</v>
      </c>
      <c r="KR36" s="153"/>
      <c r="KS36" s="153"/>
      <c r="KT36" s="153"/>
      <c r="KU36" s="153"/>
      <c r="KV36" s="153"/>
      <c r="KW36" s="153"/>
      <c r="KX36" s="153"/>
      <c r="KY36" s="153"/>
      <c r="KZ36" s="153"/>
      <c r="LA36" s="153"/>
      <c r="LB36" s="153"/>
      <c r="LC36" s="153"/>
      <c r="LD36" s="153"/>
      <c r="LE36" s="153"/>
      <c r="LF36" s="153"/>
      <c r="LG36" s="153"/>
      <c r="LH36" s="153"/>
      <c r="LI36" s="154"/>
      <c r="LJ36" s="152">
        <f>データ!BY11</f>
        <v>2088.6999999999998</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11076</v>
      </c>
      <c r="MW36" s="153"/>
      <c r="MX36" s="153"/>
      <c r="MY36" s="153"/>
      <c r="MZ36" s="153"/>
      <c r="NA36" s="153"/>
      <c r="NB36" s="153"/>
      <c r="NC36" s="153"/>
      <c r="ND36" s="153"/>
      <c r="NE36" s="153"/>
      <c r="NF36" s="153"/>
      <c r="NG36" s="153"/>
      <c r="NH36" s="153"/>
      <c r="NI36" s="153"/>
      <c r="NJ36" s="153"/>
      <c r="NK36" s="153"/>
      <c r="NL36" s="153"/>
      <c r="NM36" s="153"/>
      <c r="NN36" s="154"/>
      <c r="NO36" s="152">
        <f>データ!CG11</f>
        <v>11946.8</v>
      </c>
      <c r="NP36" s="153"/>
      <c r="NQ36" s="153"/>
      <c r="NR36" s="153"/>
      <c r="NS36" s="153"/>
      <c r="NT36" s="153"/>
      <c r="NU36" s="153"/>
      <c r="NV36" s="153"/>
      <c r="NW36" s="153"/>
      <c r="NX36" s="153"/>
      <c r="NY36" s="153"/>
      <c r="NZ36" s="153"/>
      <c r="OA36" s="153"/>
      <c r="OB36" s="153"/>
      <c r="OC36" s="153"/>
      <c r="OD36" s="153"/>
      <c r="OE36" s="153"/>
      <c r="OF36" s="153"/>
      <c r="OG36" s="154"/>
      <c r="OH36" s="152">
        <f>データ!CH11</f>
        <v>9181.4</v>
      </c>
      <c r="OI36" s="153"/>
      <c r="OJ36" s="153"/>
      <c r="OK36" s="153"/>
      <c r="OL36" s="153"/>
      <c r="OM36" s="153"/>
      <c r="ON36" s="153"/>
      <c r="OO36" s="153"/>
      <c r="OP36" s="153"/>
      <c r="OQ36" s="153"/>
      <c r="OR36" s="153"/>
      <c r="OS36" s="153"/>
      <c r="OT36" s="153"/>
      <c r="OU36" s="153"/>
      <c r="OV36" s="153"/>
      <c r="OW36" s="153"/>
      <c r="OX36" s="153"/>
      <c r="OY36" s="153"/>
      <c r="OZ36" s="154"/>
      <c r="PA36" s="152">
        <f>データ!CI11</f>
        <v>10665.3</v>
      </c>
      <c r="PB36" s="153"/>
      <c r="PC36" s="153"/>
      <c r="PD36" s="153"/>
      <c r="PE36" s="153"/>
      <c r="PF36" s="153"/>
      <c r="PG36" s="153"/>
      <c r="PH36" s="153"/>
      <c r="PI36" s="153"/>
      <c r="PJ36" s="153"/>
      <c r="PK36" s="153"/>
      <c r="PL36" s="153"/>
      <c r="PM36" s="153"/>
      <c r="PN36" s="153"/>
      <c r="PO36" s="153"/>
      <c r="PP36" s="153"/>
      <c r="PQ36" s="153"/>
      <c r="PR36" s="153"/>
      <c r="PS36" s="154"/>
      <c r="PT36" s="152">
        <f>データ!CJ11</f>
        <v>10775.8</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111681</v>
      </c>
      <c r="RH36" s="156"/>
      <c r="RI36" s="156"/>
      <c r="RJ36" s="156"/>
      <c r="RK36" s="156"/>
      <c r="RL36" s="156"/>
      <c r="RM36" s="156"/>
      <c r="RN36" s="156"/>
      <c r="RO36" s="156"/>
      <c r="RP36" s="156"/>
      <c r="RQ36" s="156"/>
      <c r="RR36" s="156"/>
      <c r="RS36" s="156"/>
      <c r="RT36" s="156"/>
      <c r="RU36" s="156"/>
      <c r="RV36" s="156"/>
      <c r="RW36" s="156"/>
      <c r="RX36" s="156"/>
      <c r="RY36" s="157"/>
      <c r="RZ36" s="155">
        <f>データ!CQ11</f>
        <v>115198</v>
      </c>
      <c r="SA36" s="156"/>
      <c r="SB36" s="156"/>
      <c r="SC36" s="156"/>
      <c r="SD36" s="156"/>
      <c r="SE36" s="156"/>
      <c r="SF36" s="156"/>
      <c r="SG36" s="156"/>
      <c r="SH36" s="156"/>
      <c r="SI36" s="156"/>
      <c r="SJ36" s="156"/>
      <c r="SK36" s="156"/>
      <c r="SL36" s="156"/>
      <c r="SM36" s="156"/>
      <c r="SN36" s="156"/>
      <c r="SO36" s="156"/>
      <c r="SP36" s="156"/>
      <c r="SQ36" s="156"/>
      <c r="SR36" s="157"/>
      <c r="SS36" s="155">
        <f>データ!CR11</f>
        <v>140803</v>
      </c>
      <c r="ST36" s="156"/>
      <c r="SU36" s="156"/>
      <c r="SV36" s="156"/>
      <c r="SW36" s="156"/>
      <c r="SX36" s="156"/>
      <c r="SY36" s="156"/>
      <c r="SZ36" s="156"/>
      <c r="TA36" s="156"/>
      <c r="TB36" s="156"/>
      <c r="TC36" s="156"/>
      <c r="TD36" s="156"/>
      <c r="TE36" s="156"/>
      <c r="TF36" s="156"/>
      <c r="TG36" s="156"/>
      <c r="TH36" s="156"/>
      <c r="TI36" s="156"/>
      <c r="TJ36" s="156"/>
      <c r="TK36" s="157"/>
      <c r="TL36" s="155">
        <f>データ!CS11</f>
        <v>145880</v>
      </c>
      <c r="TM36" s="156"/>
      <c r="TN36" s="156"/>
      <c r="TO36" s="156"/>
      <c r="TP36" s="156"/>
      <c r="TQ36" s="156"/>
      <c r="TR36" s="156"/>
      <c r="TS36" s="156"/>
      <c r="TT36" s="156"/>
      <c r="TU36" s="156"/>
      <c r="TV36" s="156"/>
      <c r="TW36" s="156"/>
      <c r="TX36" s="156"/>
      <c r="TY36" s="156"/>
      <c r="TZ36" s="156"/>
      <c r="UA36" s="156"/>
      <c r="UB36" s="156"/>
      <c r="UC36" s="156"/>
      <c r="UD36" s="157"/>
      <c r="UE36" s="155">
        <f>データ!CT11</f>
        <v>141438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272</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34.6</v>
      </c>
      <c r="U56" s="153"/>
      <c r="V56" s="153"/>
      <c r="W56" s="153"/>
      <c r="X56" s="153"/>
      <c r="Y56" s="153"/>
      <c r="Z56" s="153"/>
      <c r="AA56" s="153"/>
      <c r="AB56" s="153"/>
      <c r="AC56" s="153"/>
      <c r="AD56" s="153"/>
      <c r="AE56" s="153"/>
      <c r="AF56" s="153"/>
      <c r="AG56" s="153"/>
      <c r="AH56" s="153"/>
      <c r="AI56" s="153"/>
      <c r="AJ56" s="153"/>
      <c r="AK56" s="153"/>
      <c r="AL56" s="154"/>
      <c r="AM56" s="152">
        <f>データ!DB11</f>
        <v>32.799999999999997</v>
      </c>
      <c r="AN56" s="153"/>
      <c r="AO56" s="153"/>
      <c r="AP56" s="153"/>
      <c r="AQ56" s="153"/>
      <c r="AR56" s="153"/>
      <c r="AS56" s="153"/>
      <c r="AT56" s="153"/>
      <c r="AU56" s="153"/>
      <c r="AV56" s="153"/>
      <c r="AW56" s="153"/>
      <c r="AX56" s="153"/>
      <c r="AY56" s="153"/>
      <c r="AZ56" s="153"/>
      <c r="BA56" s="153"/>
      <c r="BB56" s="153"/>
      <c r="BC56" s="153"/>
      <c r="BD56" s="153"/>
      <c r="BE56" s="154"/>
      <c r="BF56" s="152">
        <f>データ!DC11</f>
        <v>40.200000000000003</v>
      </c>
      <c r="BG56" s="153"/>
      <c r="BH56" s="153"/>
      <c r="BI56" s="153"/>
      <c r="BJ56" s="153"/>
      <c r="BK56" s="153"/>
      <c r="BL56" s="153"/>
      <c r="BM56" s="153"/>
      <c r="BN56" s="153"/>
      <c r="BO56" s="153"/>
      <c r="BP56" s="153"/>
      <c r="BQ56" s="153"/>
      <c r="BR56" s="153"/>
      <c r="BS56" s="153"/>
      <c r="BT56" s="153"/>
      <c r="BU56" s="153"/>
      <c r="BV56" s="153"/>
      <c r="BW56" s="153"/>
      <c r="BX56" s="154"/>
      <c r="BY56" s="152">
        <f>データ!DD11</f>
        <v>34</v>
      </c>
      <c r="BZ56" s="153"/>
      <c r="CA56" s="153"/>
      <c r="CB56" s="153"/>
      <c r="CC56" s="153"/>
      <c r="CD56" s="153"/>
      <c r="CE56" s="153"/>
      <c r="CF56" s="153"/>
      <c r="CG56" s="153"/>
      <c r="CH56" s="153"/>
      <c r="CI56" s="153"/>
      <c r="CJ56" s="153"/>
      <c r="CK56" s="153"/>
      <c r="CL56" s="153"/>
      <c r="CM56" s="153"/>
      <c r="CN56" s="153"/>
      <c r="CO56" s="153"/>
      <c r="CP56" s="153"/>
      <c r="CQ56" s="154"/>
      <c r="CR56" s="152">
        <f>データ!DE11</f>
        <v>34.4</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34.6</v>
      </c>
      <c r="EN56" s="170"/>
      <c r="EO56" s="170"/>
      <c r="EP56" s="170"/>
      <c r="EQ56" s="170"/>
      <c r="ER56" s="170"/>
      <c r="ES56" s="170"/>
      <c r="ET56" s="170"/>
      <c r="EU56" s="170"/>
      <c r="EV56" s="170"/>
      <c r="EW56" s="170"/>
      <c r="EX56" s="170"/>
      <c r="EY56" s="170"/>
      <c r="EZ56" s="170"/>
      <c r="FA56" s="170"/>
      <c r="FB56" s="170"/>
      <c r="FC56" s="170"/>
      <c r="FD56" s="170">
        <f>データ!FA11</f>
        <v>32.799999999999997</v>
      </c>
      <c r="FE56" s="170"/>
      <c r="FF56" s="170"/>
      <c r="FG56" s="170"/>
      <c r="FH56" s="170"/>
      <c r="FI56" s="170"/>
      <c r="FJ56" s="170"/>
      <c r="FK56" s="170"/>
      <c r="FL56" s="170"/>
      <c r="FM56" s="170"/>
      <c r="FN56" s="170"/>
      <c r="FO56" s="170"/>
      <c r="FP56" s="170"/>
      <c r="FQ56" s="170"/>
      <c r="FR56" s="170"/>
      <c r="FS56" s="170"/>
      <c r="FT56" s="170"/>
      <c r="FU56" s="170">
        <f>データ!FB11</f>
        <v>40.200000000000003</v>
      </c>
      <c r="FV56" s="170"/>
      <c r="FW56" s="170"/>
      <c r="FX56" s="170"/>
      <c r="FY56" s="170"/>
      <c r="FZ56" s="170"/>
      <c r="GA56" s="170"/>
      <c r="GB56" s="170"/>
      <c r="GC56" s="170"/>
      <c r="GD56" s="170"/>
      <c r="GE56" s="170"/>
      <c r="GF56" s="170"/>
      <c r="GG56" s="170"/>
      <c r="GH56" s="170"/>
      <c r="GI56" s="170"/>
      <c r="GJ56" s="170"/>
      <c r="GK56" s="170"/>
      <c r="GL56" s="170">
        <f>データ!FC11</f>
        <v>34</v>
      </c>
      <c r="GM56" s="170"/>
      <c r="GN56" s="170"/>
      <c r="GO56" s="170"/>
      <c r="GP56" s="170"/>
      <c r="GQ56" s="170"/>
      <c r="GR56" s="170"/>
      <c r="GS56" s="170"/>
      <c r="GT56" s="170"/>
      <c r="GU56" s="170"/>
      <c r="GV56" s="170"/>
      <c r="GW56" s="170"/>
      <c r="GX56" s="170"/>
      <c r="GY56" s="170"/>
      <c r="GZ56" s="170"/>
      <c r="HA56" s="170"/>
      <c r="HB56" s="170"/>
      <c r="HC56" s="170">
        <f>データ!FD11</f>
        <v>34.4</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16.600000000000001</v>
      </c>
      <c r="U71" s="153"/>
      <c r="V71" s="153"/>
      <c r="W71" s="153"/>
      <c r="X71" s="153"/>
      <c r="Y71" s="153"/>
      <c r="Z71" s="153"/>
      <c r="AA71" s="153"/>
      <c r="AB71" s="153"/>
      <c r="AC71" s="153"/>
      <c r="AD71" s="153"/>
      <c r="AE71" s="153"/>
      <c r="AF71" s="153"/>
      <c r="AG71" s="153"/>
      <c r="AH71" s="153"/>
      <c r="AI71" s="153"/>
      <c r="AJ71" s="153"/>
      <c r="AK71" s="153"/>
      <c r="AL71" s="154"/>
      <c r="AM71" s="152">
        <f>データ!DL11</f>
        <v>15.8</v>
      </c>
      <c r="AN71" s="153"/>
      <c r="AO71" s="153"/>
      <c r="AP71" s="153"/>
      <c r="AQ71" s="153"/>
      <c r="AR71" s="153"/>
      <c r="AS71" s="153"/>
      <c r="AT71" s="153"/>
      <c r="AU71" s="153"/>
      <c r="AV71" s="153"/>
      <c r="AW71" s="153"/>
      <c r="AX71" s="153"/>
      <c r="AY71" s="153"/>
      <c r="AZ71" s="153"/>
      <c r="BA71" s="153"/>
      <c r="BB71" s="153"/>
      <c r="BC71" s="153"/>
      <c r="BD71" s="153"/>
      <c r="BE71" s="154"/>
      <c r="BF71" s="152">
        <f>データ!DM11</f>
        <v>20.9</v>
      </c>
      <c r="BG71" s="153"/>
      <c r="BH71" s="153"/>
      <c r="BI71" s="153"/>
      <c r="BJ71" s="153"/>
      <c r="BK71" s="153"/>
      <c r="BL71" s="153"/>
      <c r="BM71" s="153"/>
      <c r="BN71" s="153"/>
      <c r="BO71" s="153"/>
      <c r="BP71" s="153"/>
      <c r="BQ71" s="153"/>
      <c r="BR71" s="153"/>
      <c r="BS71" s="153"/>
      <c r="BT71" s="153"/>
      <c r="BU71" s="153"/>
      <c r="BV71" s="153"/>
      <c r="BW71" s="153"/>
      <c r="BX71" s="154"/>
      <c r="BY71" s="152">
        <f>データ!DN11</f>
        <v>14.2</v>
      </c>
      <c r="BZ71" s="153"/>
      <c r="CA71" s="153"/>
      <c r="CB71" s="153"/>
      <c r="CC71" s="153"/>
      <c r="CD71" s="153"/>
      <c r="CE71" s="153"/>
      <c r="CF71" s="153"/>
      <c r="CG71" s="153"/>
      <c r="CH71" s="153"/>
      <c r="CI71" s="153"/>
      <c r="CJ71" s="153"/>
      <c r="CK71" s="153"/>
      <c r="CL71" s="153"/>
      <c r="CM71" s="153"/>
      <c r="CN71" s="153"/>
      <c r="CO71" s="153"/>
      <c r="CP71" s="153"/>
      <c r="CQ71" s="154"/>
      <c r="CR71" s="152">
        <f>データ!DO11</f>
        <v>19.5</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16.600000000000001</v>
      </c>
      <c r="EN71" s="170"/>
      <c r="EO71" s="170"/>
      <c r="EP71" s="170"/>
      <c r="EQ71" s="170"/>
      <c r="ER71" s="170"/>
      <c r="ES71" s="170"/>
      <c r="ET71" s="170"/>
      <c r="EU71" s="170"/>
      <c r="EV71" s="170"/>
      <c r="EW71" s="170"/>
      <c r="EX71" s="170"/>
      <c r="EY71" s="170"/>
      <c r="EZ71" s="170"/>
      <c r="FA71" s="170"/>
      <c r="FB71" s="170"/>
      <c r="FC71" s="170"/>
      <c r="FD71" s="170">
        <f>データ!FK11</f>
        <v>15.8</v>
      </c>
      <c r="FE71" s="170"/>
      <c r="FF71" s="170"/>
      <c r="FG71" s="170"/>
      <c r="FH71" s="170"/>
      <c r="FI71" s="170"/>
      <c r="FJ71" s="170"/>
      <c r="FK71" s="170"/>
      <c r="FL71" s="170"/>
      <c r="FM71" s="170"/>
      <c r="FN71" s="170"/>
      <c r="FO71" s="170"/>
      <c r="FP71" s="170"/>
      <c r="FQ71" s="170"/>
      <c r="FR71" s="170"/>
      <c r="FS71" s="170"/>
      <c r="FT71" s="170"/>
      <c r="FU71" s="170">
        <f>データ!FL11</f>
        <v>20.9</v>
      </c>
      <c r="FV71" s="170"/>
      <c r="FW71" s="170"/>
      <c r="FX71" s="170"/>
      <c r="FY71" s="170"/>
      <c r="FZ71" s="170"/>
      <c r="GA71" s="170"/>
      <c r="GB71" s="170"/>
      <c r="GC71" s="170"/>
      <c r="GD71" s="170"/>
      <c r="GE71" s="170"/>
      <c r="GF71" s="170"/>
      <c r="GG71" s="170"/>
      <c r="GH71" s="170"/>
      <c r="GI71" s="170"/>
      <c r="GJ71" s="170"/>
      <c r="GK71" s="170"/>
      <c r="GL71" s="170">
        <f>データ!FM11</f>
        <v>14.2</v>
      </c>
      <c r="GM71" s="170"/>
      <c r="GN71" s="170"/>
      <c r="GO71" s="170"/>
      <c r="GP71" s="170"/>
      <c r="GQ71" s="170"/>
      <c r="GR71" s="170"/>
      <c r="GS71" s="170"/>
      <c r="GT71" s="170"/>
      <c r="GU71" s="170"/>
      <c r="GV71" s="170"/>
      <c r="GW71" s="170"/>
      <c r="GX71" s="170"/>
      <c r="GY71" s="170"/>
      <c r="GZ71" s="170"/>
      <c r="HA71" s="170"/>
      <c r="HB71" s="170"/>
      <c r="HC71" s="170">
        <f>データ!FN11</f>
        <v>19.5</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6.1</v>
      </c>
      <c r="U86" s="153"/>
      <c r="V86" s="153"/>
      <c r="W86" s="153"/>
      <c r="X86" s="153"/>
      <c r="Y86" s="153"/>
      <c r="Z86" s="153"/>
      <c r="AA86" s="153"/>
      <c r="AB86" s="153"/>
      <c r="AC86" s="153"/>
      <c r="AD86" s="153"/>
      <c r="AE86" s="153"/>
      <c r="AF86" s="153"/>
      <c r="AG86" s="153"/>
      <c r="AH86" s="153"/>
      <c r="AI86" s="153"/>
      <c r="AJ86" s="153"/>
      <c r="AK86" s="153"/>
      <c r="AL86" s="154"/>
      <c r="AM86" s="152">
        <f>データ!DV11</f>
        <v>4.4000000000000004</v>
      </c>
      <c r="AN86" s="153"/>
      <c r="AO86" s="153"/>
      <c r="AP86" s="153"/>
      <c r="AQ86" s="153"/>
      <c r="AR86" s="153"/>
      <c r="AS86" s="153"/>
      <c r="AT86" s="153"/>
      <c r="AU86" s="153"/>
      <c r="AV86" s="153"/>
      <c r="AW86" s="153"/>
      <c r="AX86" s="153"/>
      <c r="AY86" s="153"/>
      <c r="AZ86" s="153"/>
      <c r="BA86" s="153"/>
      <c r="BB86" s="153"/>
      <c r="BC86" s="153"/>
      <c r="BD86" s="153"/>
      <c r="BE86" s="154"/>
      <c r="BF86" s="152">
        <f>データ!DW11</f>
        <v>2.5</v>
      </c>
      <c r="BG86" s="153"/>
      <c r="BH86" s="153"/>
      <c r="BI86" s="153"/>
      <c r="BJ86" s="153"/>
      <c r="BK86" s="153"/>
      <c r="BL86" s="153"/>
      <c r="BM86" s="153"/>
      <c r="BN86" s="153"/>
      <c r="BO86" s="153"/>
      <c r="BP86" s="153"/>
      <c r="BQ86" s="153"/>
      <c r="BR86" s="153"/>
      <c r="BS86" s="153"/>
      <c r="BT86" s="153"/>
      <c r="BU86" s="153"/>
      <c r="BV86" s="153"/>
      <c r="BW86" s="153"/>
      <c r="BX86" s="154"/>
      <c r="BY86" s="152">
        <f>データ!DX11</f>
        <v>0.8</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6.1</v>
      </c>
      <c r="EN86" s="170"/>
      <c r="EO86" s="170"/>
      <c r="EP86" s="170"/>
      <c r="EQ86" s="170"/>
      <c r="ER86" s="170"/>
      <c r="ES86" s="170"/>
      <c r="ET86" s="170"/>
      <c r="EU86" s="170"/>
      <c r="EV86" s="170"/>
      <c r="EW86" s="170"/>
      <c r="EX86" s="170"/>
      <c r="EY86" s="170"/>
      <c r="EZ86" s="170"/>
      <c r="FA86" s="170"/>
      <c r="FB86" s="170"/>
      <c r="FC86" s="170"/>
      <c r="FD86" s="170">
        <f>データ!FU11</f>
        <v>4.4000000000000004</v>
      </c>
      <c r="FE86" s="170"/>
      <c r="FF86" s="170"/>
      <c r="FG86" s="170"/>
      <c r="FH86" s="170"/>
      <c r="FI86" s="170"/>
      <c r="FJ86" s="170"/>
      <c r="FK86" s="170"/>
      <c r="FL86" s="170"/>
      <c r="FM86" s="170"/>
      <c r="FN86" s="170"/>
      <c r="FO86" s="170"/>
      <c r="FP86" s="170"/>
      <c r="FQ86" s="170"/>
      <c r="FR86" s="170"/>
      <c r="FS86" s="170"/>
      <c r="FT86" s="170"/>
      <c r="FU86" s="170">
        <f>データ!FV11</f>
        <v>2.5</v>
      </c>
      <c r="FV86" s="170"/>
      <c r="FW86" s="170"/>
      <c r="FX86" s="170"/>
      <c r="FY86" s="170"/>
      <c r="FZ86" s="170"/>
      <c r="GA86" s="170"/>
      <c r="GB86" s="170"/>
      <c r="GC86" s="170"/>
      <c r="GD86" s="170"/>
      <c r="GE86" s="170"/>
      <c r="GF86" s="170"/>
      <c r="GG86" s="170"/>
      <c r="GH86" s="170"/>
      <c r="GI86" s="170"/>
      <c r="GJ86" s="170"/>
      <c r="GK86" s="170"/>
      <c r="GL86" s="170">
        <f>データ!FW11</f>
        <v>0.8</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271</v>
      </c>
      <c r="VE100" s="111"/>
      <c r="VF100" s="111"/>
      <c r="VG100" s="111"/>
      <c r="VH100" s="111"/>
      <c r="VI100" s="111"/>
      <c r="VJ100" s="112"/>
    </row>
    <row r="101" spans="1:582" ht="13.5" customHeight="1" x14ac:dyDescent="0.15">
      <c r="A101" s="1"/>
      <c r="B101" s="28"/>
      <c r="C101" s="1"/>
      <c r="D101" s="1"/>
      <c r="E101" s="1"/>
      <c r="F101" s="1"/>
      <c r="G101" s="1"/>
      <c r="H101" s="149" t="s">
        <v>37</v>
      </c>
      <c r="I101" s="150"/>
      <c r="J101" s="150"/>
      <c r="K101" s="150"/>
      <c r="L101" s="150"/>
      <c r="M101" s="150"/>
      <c r="N101" s="150"/>
      <c r="O101" s="150"/>
      <c r="P101" s="150"/>
      <c r="Q101" s="150"/>
      <c r="R101" s="150"/>
      <c r="S101" s="151"/>
      <c r="T101" s="152">
        <f>データ!EE11</f>
        <v>69</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67.900000000000006</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68.599999999999994</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67.400000000000006</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68.8</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38</v>
      </c>
      <c r="EB101" s="150"/>
      <c r="EC101" s="150"/>
      <c r="ED101" s="150"/>
      <c r="EE101" s="150"/>
      <c r="EF101" s="150"/>
      <c r="EG101" s="150"/>
      <c r="EH101" s="150"/>
      <c r="EI101" s="150"/>
      <c r="EJ101" s="150"/>
      <c r="EK101" s="150"/>
      <c r="EL101" s="151"/>
      <c r="EM101" s="170">
        <f>データ!GD11</f>
        <v>69</v>
      </c>
      <c r="EN101" s="170"/>
      <c r="EO101" s="170"/>
      <c r="EP101" s="170"/>
      <c r="EQ101" s="170"/>
      <c r="ER101" s="170"/>
      <c r="ES101" s="170"/>
      <c r="ET101" s="170"/>
      <c r="EU101" s="170"/>
      <c r="EV101" s="170"/>
      <c r="EW101" s="170"/>
      <c r="EX101" s="170"/>
      <c r="EY101" s="170"/>
      <c r="EZ101" s="170"/>
      <c r="FA101" s="170"/>
      <c r="FB101" s="170"/>
      <c r="FC101" s="170"/>
      <c r="FD101" s="170">
        <f>データ!GE11</f>
        <v>67.900000000000006</v>
      </c>
      <c r="FE101" s="170"/>
      <c r="FF101" s="170"/>
      <c r="FG101" s="170"/>
      <c r="FH101" s="170"/>
      <c r="FI101" s="170"/>
      <c r="FJ101" s="170"/>
      <c r="FK101" s="170"/>
      <c r="FL101" s="170"/>
      <c r="FM101" s="170"/>
      <c r="FN101" s="170"/>
      <c r="FO101" s="170"/>
      <c r="FP101" s="170"/>
      <c r="FQ101" s="170"/>
      <c r="FR101" s="170"/>
      <c r="FS101" s="170"/>
      <c r="FT101" s="170"/>
      <c r="FU101" s="170">
        <f>データ!GF11</f>
        <v>68.599999999999994</v>
      </c>
      <c r="FV101" s="170"/>
      <c r="FW101" s="170"/>
      <c r="FX101" s="170"/>
      <c r="FY101" s="170"/>
      <c r="FZ101" s="170"/>
      <c r="GA101" s="170"/>
      <c r="GB101" s="170"/>
      <c r="GC101" s="170"/>
      <c r="GD101" s="170"/>
      <c r="GE101" s="170"/>
      <c r="GF101" s="170"/>
      <c r="GG101" s="170"/>
      <c r="GH101" s="170"/>
      <c r="GI101" s="170"/>
      <c r="GJ101" s="170"/>
      <c r="GK101" s="170"/>
      <c r="GL101" s="170">
        <f>データ!GG11</f>
        <v>67.400000000000006</v>
      </c>
      <c r="GM101" s="170"/>
      <c r="GN101" s="170"/>
      <c r="GO101" s="170"/>
      <c r="GP101" s="170"/>
      <c r="GQ101" s="170"/>
      <c r="GR101" s="170"/>
      <c r="GS101" s="170"/>
      <c r="GT101" s="170"/>
      <c r="GU101" s="170"/>
      <c r="GV101" s="170"/>
      <c r="GW101" s="170"/>
      <c r="GX101" s="170"/>
      <c r="GY101" s="170"/>
      <c r="GZ101" s="170"/>
      <c r="HA101" s="170"/>
      <c r="HB101" s="170"/>
      <c r="HC101" s="170">
        <f>データ!GH11</f>
        <v>68.8</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0</v>
      </c>
      <c r="EN117" s="170"/>
      <c r="EO117" s="170"/>
      <c r="EP117" s="170"/>
      <c r="EQ117" s="170"/>
      <c r="ER117" s="170"/>
      <c r="ES117" s="170"/>
      <c r="ET117" s="170"/>
      <c r="EU117" s="170"/>
      <c r="EV117" s="170"/>
      <c r="EW117" s="170"/>
      <c r="EX117" s="170"/>
      <c r="EY117" s="170"/>
      <c r="EZ117" s="170"/>
      <c r="FA117" s="170"/>
      <c r="FB117" s="170"/>
      <c r="FC117" s="170"/>
      <c r="FD117" s="170">
        <f>データ!GO11</f>
        <v>0</v>
      </c>
      <c r="FE117" s="170"/>
      <c r="FF117" s="170"/>
      <c r="FG117" s="170"/>
      <c r="FH117" s="170"/>
      <c r="FI117" s="170"/>
      <c r="FJ117" s="170"/>
      <c r="FK117" s="170"/>
      <c r="FL117" s="170"/>
      <c r="FM117" s="170"/>
      <c r="FN117" s="170"/>
      <c r="FO117" s="170"/>
      <c r="FP117" s="170"/>
      <c r="FQ117" s="170"/>
      <c r="FR117" s="170"/>
      <c r="FS117" s="170"/>
      <c r="FT117" s="170"/>
      <c r="FU117" s="170">
        <f>データ!GP11</f>
        <v>0</v>
      </c>
      <c r="FV117" s="170"/>
      <c r="FW117" s="170"/>
      <c r="FX117" s="170"/>
      <c r="FY117" s="170"/>
      <c r="FZ117" s="170"/>
      <c r="GA117" s="170"/>
      <c r="GB117" s="170"/>
      <c r="GC117" s="170"/>
      <c r="GD117" s="170"/>
      <c r="GE117" s="170"/>
      <c r="GF117" s="170"/>
      <c r="GG117" s="170"/>
      <c r="GH117" s="170"/>
      <c r="GI117" s="170"/>
      <c r="GJ117" s="170"/>
      <c r="GK117" s="170"/>
      <c r="GL117" s="170">
        <f>データ!GQ11</f>
        <v>0</v>
      </c>
      <c r="GM117" s="170"/>
      <c r="GN117" s="170"/>
      <c r="GO117" s="170"/>
      <c r="GP117" s="170"/>
      <c r="GQ117" s="170"/>
      <c r="GR117" s="170"/>
      <c r="GS117" s="170"/>
      <c r="GT117" s="170"/>
      <c r="GU117" s="170"/>
      <c r="GV117" s="170"/>
      <c r="GW117" s="170"/>
      <c r="GX117" s="170"/>
      <c r="GY117" s="170"/>
      <c r="GZ117" s="170"/>
      <c r="HA117" s="170"/>
      <c r="HB117" s="170"/>
      <c r="HC117" s="170">
        <f>データ!GR11</f>
        <v>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41</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（最大出力合計14,050kW）</v>
      </c>
      <c r="D126" s="2" t="str">
        <f>データ!EX9</f>
        <v>（最大出力合計14,050kW）</v>
      </c>
      <c r="E126" s="2" t="str">
        <f>データ!GW9</f>
        <v>（最大出力合計-kW）</v>
      </c>
      <c r="F126" s="2" t="str">
        <f>データ!IV9</f>
        <v>（最大出力合計-kW）</v>
      </c>
      <c r="G126" s="2" t="str">
        <f>データ!KU9</f>
        <v>（最大出力合計-kW）</v>
      </c>
    </row>
  </sheetData>
  <sheetProtection algorithmName="SHA-512" hashValue="DSlJG9c2810HmQPzt/Syl8ln2tEA6ZuwRP3TZNEQO5eoJiE0IXe+4VhdfLgKus9fGq22rynYoydoOzj7QL5YBQ==" saltValue="lfDwh++p1CwesItIJYV4J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82</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83</v>
      </c>
      <c r="MV4" s="38"/>
      <c r="MW4" s="38"/>
      <c r="MX4" s="41"/>
      <c r="MY4" s="37" t="s">
        <v>84</v>
      </c>
      <c r="MZ4" s="38"/>
      <c r="NA4" s="38"/>
      <c r="NB4" s="41"/>
      <c r="NC4" s="37" t="s">
        <v>46</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27" x14ac:dyDescent="0.15">
      <c r="A6" s="33" t="s">
        <v>126</v>
      </c>
      <c r="B6" s="48" t="str">
        <f>B7</f>
        <v>2022</v>
      </c>
      <c r="C6" s="48" t="str">
        <f t="shared" ref="C6:AX6" si="6">C7</f>
        <v>400009</v>
      </c>
      <c r="D6" s="48" t="str">
        <f t="shared" si="6"/>
        <v>46</v>
      </c>
      <c r="E6" s="48" t="str">
        <f t="shared" si="6"/>
        <v>04</v>
      </c>
      <c r="F6" s="48" t="str">
        <f t="shared" si="6"/>
        <v>0</v>
      </c>
      <c r="G6" s="48" t="str">
        <f t="shared" si="6"/>
        <v>000</v>
      </c>
      <c r="H6" s="48" t="str">
        <f t="shared" si="6"/>
        <v>福岡県</v>
      </c>
      <c r="I6" s="48" t="str">
        <f t="shared" si="6"/>
        <v>法適用</v>
      </c>
      <c r="J6" s="48" t="str">
        <f t="shared" si="6"/>
        <v>電気事業</v>
      </c>
      <c r="K6" s="48" t="str">
        <f t="shared" si="6"/>
        <v>自治体職員</v>
      </c>
      <c r="L6" s="49">
        <f t="shared" si="6"/>
        <v>92.2</v>
      </c>
      <c r="M6" s="50">
        <f t="shared" si="6"/>
        <v>3</v>
      </c>
      <c r="N6" s="50" t="str">
        <f t="shared" si="6"/>
        <v>-</v>
      </c>
      <c r="O6" s="50" t="str">
        <f t="shared" si="6"/>
        <v>-</v>
      </c>
      <c r="P6" s="50" t="str">
        <f t="shared" si="6"/>
        <v>-</v>
      </c>
      <c r="Q6" s="50" t="str">
        <f t="shared" si="6"/>
        <v>-</v>
      </c>
      <c r="R6" s="51" t="str">
        <f>R7</f>
        <v>令和６年３月３１日　大渕発電所</v>
      </c>
      <c r="S6" s="52" t="str">
        <f t="shared" si="6"/>
        <v>-</v>
      </c>
      <c r="T6" s="48" t="str">
        <f t="shared" si="6"/>
        <v>無</v>
      </c>
      <c r="U6" s="52" t="str">
        <f t="shared" si="6"/>
        <v>九州電力株式会社</v>
      </c>
      <c r="V6" s="49" t="str">
        <f t="shared" si="6"/>
        <v>-</v>
      </c>
      <c r="W6" s="50">
        <f>W7</f>
        <v>42562</v>
      </c>
      <c r="X6" s="50">
        <f t="shared" si="6"/>
        <v>40528</v>
      </c>
      <c r="Y6" s="50">
        <f t="shared" si="6"/>
        <v>49451</v>
      </c>
      <c r="Z6" s="50">
        <f t="shared" si="6"/>
        <v>41908</v>
      </c>
      <c r="AA6" s="50">
        <f t="shared" si="6"/>
        <v>42334</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42562</v>
      </c>
      <c r="AR6" s="50">
        <f t="shared" si="6"/>
        <v>40528</v>
      </c>
      <c r="AS6" s="50">
        <f t="shared" si="6"/>
        <v>49451</v>
      </c>
      <c r="AT6" s="50">
        <f t="shared" si="6"/>
        <v>41908</v>
      </c>
      <c r="AU6" s="50">
        <f t="shared" si="6"/>
        <v>42334</v>
      </c>
      <c r="AV6" s="50">
        <f t="shared" si="6"/>
        <v>446883</v>
      </c>
      <c r="AW6" s="50" t="str">
        <f t="shared" si="6"/>
        <v>-</v>
      </c>
      <c r="AX6" s="50">
        <f t="shared" si="6"/>
        <v>446883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27" x14ac:dyDescent="0.15">
      <c r="A7" s="33"/>
      <c r="B7" s="58" t="s">
        <v>127</v>
      </c>
      <c r="C7" s="58" t="s">
        <v>128</v>
      </c>
      <c r="D7" s="58" t="s">
        <v>129</v>
      </c>
      <c r="E7" s="58" t="s">
        <v>130</v>
      </c>
      <c r="F7" s="58" t="s">
        <v>131</v>
      </c>
      <c r="G7" s="58" t="s">
        <v>132</v>
      </c>
      <c r="H7" s="58" t="s">
        <v>133</v>
      </c>
      <c r="I7" s="58" t="s">
        <v>134</v>
      </c>
      <c r="J7" s="58" t="s">
        <v>135</v>
      </c>
      <c r="K7" s="58" t="s">
        <v>136</v>
      </c>
      <c r="L7" s="59">
        <v>92.2</v>
      </c>
      <c r="M7" s="60">
        <v>3</v>
      </c>
      <c r="N7" s="60" t="s">
        <v>137</v>
      </c>
      <c r="O7" s="61" t="s">
        <v>137</v>
      </c>
      <c r="P7" s="61" t="s">
        <v>137</v>
      </c>
      <c r="Q7" s="61" t="s">
        <v>137</v>
      </c>
      <c r="R7" s="62" t="s">
        <v>138</v>
      </c>
      <c r="S7" s="62" t="s">
        <v>137</v>
      </c>
      <c r="T7" s="63" t="s">
        <v>139</v>
      </c>
      <c r="U7" s="62" t="s">
        <v>140</v>
      </c>
      <c r="V7" s="59" t="s">
        <v>137</v>
      </c>
      <c r="W7" s="61">
        <v>42562</v>
      </c>
      <c r="X7" s="61">
        <v>40528</v>
      </c>
      <c r="Y7" s="61">
        <v>49451</v>
      </c>
      <c r="Z7" s="61">
        <v>41908</v>
      </c>
      <c r="AA7" s="61">
        <v>42334</v>
      </c>
      <c r="AB7" s="61" t="s">
        <v>137</v>
      </c>
      <c r="AC7" s="61" t="s">
        <v>137</v>
      </c>
      <c r="AD7" s="61" t="s">
        <v>137</v>
      </c>
      <c r="AE7" s="61" t="s">
        <v>137</v>
      </c>
      <c r="AF7" s="61" t="s">
        <v>137</v>
      </c>
      <c r="AG7" s="61" t="s">
        <v>137</v>
      </c>
      <c r="AH7" s="61" t="s">
        <v>137</v>
      </c>
      <c r="AI7" s="61" t="s">
        <v>137</v>
      </c>
      <c r="AJ7" s="61" t="s">
        <v>137</v>
      </c>
      <c r="AK7" s="61" t="s">
        <v>137</v>
      </c>
      <c r="AL7" s="61" t="s">
        <v>137</v>
      </c>
      <c r="AM7" s="61" t="s">
        <v>137</v>
      </c>
      <c r="AN7" s="61" t="s">
        <v>137</v>
      </c>
      <c r="AO7" s="61" t="s">
        <v>137</v>
      </c>
      <c r="AP7" s="61" t="s">
        <v>137</v>
      </c>
      <c r="AQ7" s="61">
        <v>42562</v>
      </c>
      <c r="AR7" s="61">
        <v>40528</v>
      </c>
      <c r="AS7" s="61">
        <v>49451</v>
      </c>
      <c r="AT7" s="61">
        <v>41908</v>
      </c>
      <c r="AU7" s="61">
        <v>42334</v>
      </c>
      <c r="AV7" s="61">
        <v>446883</v>
      </c>
      <c r="AW7" s="61" t="s">
        <v>137</v>
      </c>
      <c r="AX7" s="61">
        <v>446883</v>
      </c>
      <c r="AY7" s="64">
        <v>103.9</v>
      </c>
      <c r="AZ7" s="64">
        <v>103.2</v>
      </c>
      <c r="BA7" s="64">
        <v>106.7</v>
      </c>
      <c r="BB7" s="64">
        <v>108.4</v>
      </c>
      <c r="BC7" s="64">
        <v>106.9</v>
      </c>
      <c r="BD7" s="64">
        <v>129.9</v>
      </c>
      <c r="BE7" s="64">
        <v>130.19999999999999</v>
      </c>
      <c r="BF7" s="64">
        <v>134.6</v>
      </c>
      <c r="BG7" s="64">
        <v>131.19999999999999</v>
      </c>
      <c r="BH7" s="64">
        <v>130.30000000000001</v>
      </c>
      <c r="BI7" s="64">
        <v>100</v>
      </c>
      <c r="BJ7" s="64">
        <v>102.3</v>
      </c>
      <c r="BK7" s="64">
        <v>99.1</v>
      </c>
      <c r="BL7" s="64">
        <v>104.8</v>
      </c>
      <c r="BM7" s="64">
        <v>105.1</v>
      </c>
      <c r="BN7" s="64">
        <v>104.3</v>
      </c>
      <c r="BO7" s="64">
        <v>128.9</v>
      </c>
      <c r="BP7" s="64">
        <v>129.30000000000001</v>
      </c>
      <c r="BQ7" s="64">
        <v>133.80000000000001</v>
      </c>
      <c r="BR7" s="64">
        <v>130.19999999999999</v>
      </c>
      <c r="BS7" s="64">
        <v>129.30000000000001</v>
      </c>
      <c r="BT7" s="64">
        <v>100</v>
      </c>
      <c r="BU7" s="64">
        <v>653.9</v>
      </c>
      <c r="BV7" s="64">
        <v>710.4</v>
      </c>
      <c r="BW7" s="64">
        <v>2169.5</v>
      </c>
      <c r="BX7" s="64">
        <v>2082.3000000000002</v>
      </c>
      <c r="BY7" s="64">
        <v>2088.6999999999998</v>
      </c>
      <c r="BZ7" s="64">
        <v>749.1</v>
      </c>
      <c r="CA7" s="64">
        <v>763.6</v>
      </c>
      <c r="CB7" s="64">
        <v>666.3</v>
      </c>
      <c r="CC7" s="64">
        <v>836.7</v>
      </c>
      <c r="CD7" s="64">
        <v>816.6</v>
      </c>
      <c r="CE7" s="64">
        <v>100</v>
      </c>
      <c r="CF7" s="64">
        <v>11076</v>
      </c>
      <c r="CG7" s="64">
        <v>11946.8</v>
      </c>
      <c r="CH7" s="64">
        <v>9181.4</v>
      </c>
      <c r="CI7" s="64">
        <v>10665.3</v>
      </c>
      <c r="CJ7" s="64">
        <v>10775.8</v>
      </c>
      <c r="CK7" s="64">
        <v>9078.5</v>
      </c>
      <c r="CL7" s="64">
        <v>9106</v>
      </c>
      <c r="CM7" s="64">
        <v>9268.1</v>
      </c>
      <c r="CN7" s="64">
        <v>9846.1</v>
      </c>
      <c r="CO7" s="64">
        <v>10480.4</v>
      </c>
      <c r="CP7" s="61">
        <v>111681</v>
      </c>
      <c r="CQ7" s="61">
        <v>115198</v>
      </c>
      <c r="CR7" s="61">
        <v>140803</v>
      </c>
      <c r="CS7" s="61">
        <v>145880</v>
      </c>
      <c r="CT7" s="61">
        <v>141438</v>
      </c>
      <c r="CU7" s="61">
        <v>1533303</v>
      </c>
      <c r="CV7" s="61">
        <v>1359753</v>
      </c>
      <c r="CW7" s="61">
        <v>1430009</v>
      </c>
      <c r="CX7" s="61">
        <v>1417603</v>
      </c>
      <c r="CY7" s="61">
        <v>1498744</v>
      </c>
      <c r="CZ7" s="61">
        <v>14050</v>
      </c>
      <c r="DA7" s="64">
        <v>34.6</v>
      </c>
      <c r="DB7" s="64">
        <v>32.799999999999997</v>
      </c>
      <c r="DC7" s="64">
        <v>40.200000000000003</v>
      </c>
      <c r="DD7" s="64">
        <v>34</v>
      </c>
      <c r="DE7" s="64">
        <v>34.4</v>
      </c>
      <c r="DF7" s="64">
        <v>35</v>
      </c>
      <c r="DG7" s="64">
        <v>34.799999999999997</v>
      </c>
      <c r="DH7" s="64">
        <v>34.4</v>
      </c>
      <c r="DI7" s="64">
        <v>31.9</v>
      </c>
      <c r="DJ7" s="64">
        <v>31.3</v>
      </c>
      <c r="DK7" s="64">
        <v>16.600000000000001</v>
      </c>
      <c r="DL7" s="64">
        <v>15.8</v>
      </c>
      <c r="DM7" s="64">
        <v>20.9</v>
      </c>
      <c r="DN7" s="64">
        <v>14.2</v>
      </c>
      <c r="DO7" s="64">
        <v>19.5</v>
      </c>
      <c r="DP7" s="64">
        <v>20</v>
      </c>
      <c r="DQ7" s="64">
        <v>18.5</v>
      </c>
      <c r="DR7" s="64">
        <v>20.5</v>
      </c>
      <c r="DS7" s="64">
        <v>18.899999999999999</v>
      </c>
      <c r="DT7" s="64">
        <v>20.9</v>
      </c>
      <c r="DU7" s="64">
        <v>6.1</v>
      </c>
      <c r="DV7" s="64">
        <v>4.4000000000000004</v>
      </c>
      <c r="DW7" s="64">
        <v>2.5</v>
      </c>
      <c r="DX7" s="64">
        <v>0.8</v>
      </c>
      <c r="DY7" s="64">
        <v>0</v>
      </c>
      <c r="DZ7" s="64">
        <v>90.4</v>
      </c>
      <c r="EA7" s="64">
        <v>94</v>
      </c>
      <c r="EB7" s="64">
        <v>96.3</v>
      </c>
      <c r="EC7" s="64">
        <v>102.6</v>
      </c>
      <c r="ED7" s="64">
        <v>105.3</v>
      </c>
      <c r="EE7" s="64">
        <v>69</v>
      </c>
      <c r="EF7" s="64">
        <v>67.900000000000006</v>
      </c>
      <c r="EG7" s="64">
        <v>68.599999999999994</v>
      </c>
      <c r="EH7" s="64">
        <v>67.400000000000006</v>
      </c>
      <c r="EI7" s="64">
        <v>68.8</v>
      </c>
      <c r="EJ7" s="64">
        <v>61.2</v>
      </c>
      <c r="EK7" s="64">
        <v>61.9</v>
      </c>
      <c r="EL7" s="64">
        <v>62</v>
      </c>
      <c r="EM7" s="64">
        <v>60.7</v>
      </c>
      <c r="EN7" s="64">
        <v>60.9</v>
      </c>
      <c r="EO7" s="64">
        <v>0</v>
      </c>
      <c r="EP7" s="64">
        <v>0</v>
      </c>
      <c r="EQ7" s="64">
        <v>0</v>
      </c>
      <c r="ER7" s="64">
        <v>0</v>
      </c>
      <c r="ES7" s="64">
        <v>0</v>
      </c>
      <c r="ET7" s="64">
        <v>22.6</v>
      </c>
      <c r="EU7" s="64">
        <v>23.3</v>
      </c>
      <c r="EV7" s="64">
        <v>25</v>
      </c>
      <c r="EW7" s="64">
        <v>29.2</v>
      </c>
      <c r="EX7" s="64">
        <v>30.9</v>
      </c>
      <c r="EY7" s="61">
        <v>14050</v>
      </c>
      <c r="EZ7" s="64">
        <v>34.6</v>
      </c>
      <c r="FA7" s="64">
        <v>32.799999999999997</v>
      </c>
      <c r="FB7" s="64">
        <v>40.200000000000003</v>
      </c>
      <c r="FC7" s="64">
        <v>34</v>
      </c>
      <c r="FD7" s="64">
        <v>34.4</v>
      </c>
      <c r="FE7" s="64">
        <v>36.299999999999997</v>
      </c>
      <c r="FF7" s="64">
        <v>36.4</v>
      </c>
      <c r="FG7" s="64">
        <v>35.799999999999997</v>
      </c>
      <c r="FH7" s="64">
        <v>33.1</v>
      </c>
      <c r="FI7" s="64">
        <v>32.4</v>
      </c>
      <c r="FJ7" s="64">
        <v>16.600000000000001</v>
      </c>
      <c r="FK7" s="64">
        <v>15.8</v>
      </c>
      <c r="FL7" s="64">
        <v>20.9</v>
      </c>
      <c r="FM7" s="64">
        <v>14.2</v>
      </c>
      <c r="FN7" s="64">
        <v>19.5</v>
      </c>
      <c r="FO7" s="64">
        <v>21.5</v>
      </c>
      <c r="FP7" s="64">
        <v>20</v>
      </c>
      <c r="FQ7" s="64">
        <v>21.9</v>
      </c>
      <c r="FR7" s="64">
        <v>20.2</v>
      </c>
      <c r="FS7" s="64">
        <v>22</v>
      </c>
      <c r="FT7" s="64">
        <v>6.1</v>
      </c>
      <c r="FU7" s="64">
        <v>4.4000000000000004</v>
      </c>
      <c r="FV7" s="64">
        <v>2.5</v>
      </c>
      <c r="FW7" s="64">
        <v>0.8</v>
      </c>
      <c r="FX7" s="64">
        <v>0</v>
      </c>
      <c r="FY7" s="64">
        <v>72.400000000000006</v>
      </c>
      <c r="FZ7" s="64">
        <v>83.2</v>
      </c>
      <c r="GA7" s="64">
        <v>88.6</v>
      </c>
      <c r="GB7" s="64">
        <v>96.2</v>
      </c>
      <c r="GC7" s="64">
        <v>100.8</v>
      </c>
      <c r="GD7" s="64">
        <v>69</v>
      </c>
      <c r="GE7" s="64">
        <v>67.900000000000006</v>
      </c>
      <c r="GF7" s="64">
        <v>68.599999999999994</v>
      </c>
      <c r="GG7" s="64">
        <v>67.400000000000006</v>
      </c>
      <c r="GH7" s="64">
        <v>68.8</v>
      </c>
      <c r="GI7" s="64">
        <v>63.4</v>
      </c>
      <c r="GJ7" s="64">
        <v>63.8</v>
      </c>
      <c r="GK7" s="64">
        <v>63.6</v>
      </c>
      <c r="GL7" s="64">
        <v>62</v>
      </c>
      <c r="GM7" s="64">
        <v>62</v>
      </c>
      <c r="GN7" s="64">
        <v>0</v>
      </c>
      <c r="GO7" s="64">
        <v>0</v>
      </c>
      <c r="GP7" s="64">
        <v>0</v>
      </c>
      <c r="GQ7" s="64">
        <v>0</v>
      </c>
      <c r="GR7" s="64">
        <v>0</v>
      </c>
      <c r="GS7" s="64">
        <v>16.3</v>
      </c>
      <c r="GT7" s="64">
        <v>16.399999999999999</v>
      </c>
      <c r="GU7" s="64">
        <v>18.2</v>
      </c>
      <c r="GV7" s="64">
        <v>22.3</v>
      </c>
      <c r="GW7" s="64">
        <v>24.5</v>
      </c>
      <c r="GX7" s="61" t="s">
        <v>137</v>
      </c>
      <c r="GY7" s="64" t="s">
        <v>137</v>
      </c>
      <c r="GZ7" s="64" t="s">
        <v>137</v>
      </c>
      <c r="HA7" s="64" t="s">
        <v>137</v>
      </c>
      <c r="HB7" s="64" t="s">
        <v>137</v>
      </c>
      <c r="HC7" s="64" t="s">
        <v>137</v>
      </c>
      <c r="HD7" s="64">
        <v>17.100000000000001</v>
      </c>
      <c r="HE7" s="64">
        <v>18.2</v>
      </c>
      <c r="HF7" s="64">
        <v>17.3</v>
      </c>
      <c r="HG7" s="64">
        <v>17.2</v>
      </c>
      <c r="HH7" s="64">
        <v>17.100000000000001</v>
      </c>
      <c r="HI7" s="64" t="s">
        <v>137</v>
      </c>
      <c r="HJ7" s="64" t="s">
        <v>137</v>
      </c>
      <c r="HK7" s="64" t="s">
        <v>137</v>
      </c>
      <c r="HL7" s="64" t="s">
        <v>137</v>
      </c>
      <c r="HM7" s="64" t="s">
        <v>137</v>
      </c>
      <c r="HN7" s="64">
        <v>22.4</v>
      </c>
      <c r="HO7" s="64">
        <v>4.3</v>
      </c>
      <c r="HP7" s="64">
        <v>19.2</v>
      </c>
      <c r="HQ7" s="64">
        <v>14</v>
      </c>
      <c r="HR7" s="64">
        <v>11.4</v>
      </c>
      <c r="HS7" s="64" t="s">
        <v>137</v>
      </c>
      <c r="HT7" s="64" t="s">
        <v>137</v>
      </c>
      <c r="HU7" s="64" t="s">
        <v>137</v>
      </c>
      <c r="HV7" s="64" t="s">
        <v>137</v>
      </c>
      <c r="HW7" s="64" t="s">
        <v>137</v>
      </c>
      <c r="HX7" s="64">
        <v>0</v>
      </c>
      <c r="HY7" s="64">
        <v>0</v>
      </c>
      <c r="HZ7" s="64">
        <v>0</v>
      </c>
      <c r="IA7" s="64">
        <v>0</v>
      </c>
      <c r="IB7" s="64">
        <v>0</v>
      </c>
      <c r="IC7" s="64" t="s">
        <v>137</v>
      </c>
      <c r="ID7" s="64" t="s">
        <v>137</v>
      </c>
      <c r="IE7" s="64" t="s">
        <v>137</v>
      </c>
      <c r="IF7" s="64" t="s">
        <v>137</v>
      </c>
      <c r="IG7" s="64" t="s">
        <v>137</v>
      </c>
      <c r="IH7" s="64">
        <v>84.5</v>
      </c>
      <c r="II7" s="64">
        <v>82.7</v>
      </c>
      <c r="IJ7" s="64">
        <v>88</v>
      </c>
      <c r="IK7" s="64">
        <v>93.3</v>
      </c>
      <c r="IL7" s="64">
        <v>90</v>
      </c>
      <c r="IM7" s="64" t="s">
        <v>137</v>
      </c>
      <c r="IN7" s="64" t="s">
        <v>137</v>
      </c>
      <c r="IO7" s="64" t="s">
        <v>137</v>
      </c>
      <c r="IP7" s="64" t="s">
        <v>137</v>
      </c>
      <c r="IQ7" s="64" t="s">
        <v>137</v>
      </c>
      <c r="IR7" s="64">
        <v>0</v>
      </c>
      <c r="IS7" s="64">
        <v>0</v>
      </c>
      <c r="IT7" s="64">
        <v>0</v>
      </c>
      <c r="IU7" s="64">
        <v>0</v>
      </c>
      <c r="IV7" s="64">
        <v>0</v>
      </c>
      <c r="IW7" s="61" t="s">
        <v>137</v>
      </c>
      <c r="IX7" s="64" t="s">
        <v>137</v>
      </c>
      <c r="IY7" s="64" t="s">
        <v>137</v>
      </c>
      <c r="IZ7" s="64" t="s">
        <v>137</v>
      </c>
      <c r="JA7" s="64" t="s">
        <v>137</v>
      </c>
      <c r="JB7" s="64" t="s">
        <v>137</v>
      </c>
      <c r="JC7" s="64">
        <v>19.899999999999999</v>
      </c>
      <c r="JD7" s="64">
        <v>16.899999999999999</v>
      </c>
      <c r="JE7" s="64">
        <v>20.9</v>
      </c>
      <c r="JF7" s="64">
        <v>21.5</v>
      </c>
      <c r="JG7" s="64">
        <v>21.2</v>
      </c>
      <c r="JH7" s="64" t="s">
        <v>137</v>
      </c>
      <c r="JI7" s="64" t="s">
        <v>137</v>
      </c>
      <c r="JJ7" s="64" t="s">
        <v>137</v>
      </c>
      <c r="JK7" s="64" t="s">
        <v>137</v>
      </c>
      <c r="JL7" s="64" t="s">
        <v>137</v>
      </c>
      <c r="JM7" s="64">
        <v>12.9</v>
      </c>
      <c r="JN7" s="64">
        <v>14</v>
      </c>
      <c r="JO7" s="64">
        <v>15.5</v>
      </c>
      <c r="JP7" s="64">
        <v>16.2</v>
      </c>
      <c r="JQ7" s="64">
        <v>19.8</v>
      </c>
      <c r="JR7" s="64" t="s">
        <v>137</v>
      </c>
      <c r="JS7" s="64" t="s">
        <v>137</v>
      </c>
      <c r="JT7" s="64" t="s">
        <v>137</v>
      </c>
      <c r="JU7" s="64" t="s">
        <v>137</v>
      </c>
      <c r="JV7" s="64" t="s">
        <v>137</v>
      </c>
      <c r="JW7" s="64">
        <v>155.5</v>
      </c>
      <c r="JX7" s="64">
        <v>121</v>
      </c>
      <c r="JY7" s="64">
        <v>81.7</v>
      </c>
      <c r="JZ7" s="64">
        <v>91.3</v>
      </c>
      <c r="KA7" s="64">
        <v>96.9</v>
      </c>
      <c r="KB7" s="64" t="s">
        <v>137</v>
      </c>
      <c r="KC7" s="64" t="s">
        <v>137</v>
      </c>
      <c r="KD7" s="64" t="s">
        <v>137</v>
      </c>
      <c r="KE7" s="64" t="s">
        <v>137</v>
      </c>
      <c r="KF7" s="64" t="s">
        <v>137</v>
      </c>
      <c r="KG7" s="64">
        <v>32.4</v>
      </c>
      <c r="KH7" s="64">
        <v>42.4</v>
      </c>
      <c r="KI7" s="64">
        <v>45.4</v>
      </c>
      <c r="KJ7" s="64">
        <v>44.2</v>
      </c>
      <c r="KK7" s="64">
        <v>45.5</v>
      </c>
      <c r="KL7" s="64" t="s">
        <v>137</v>
      </c>
      <c r="KM7" s="64" t="s">
        <v>137</v>
      </c>
      <c r="KN7" s="64" t="s">
        <v>137</v>
      </c>
      <c r="KO7" s="64" t="s">
        <v>137</v>
      </c>
      <c r="KP7" s="64" t="s">
        <v>137</v>
      </c>
      <c r="KQ7" s="64">
        <v>100</v>
      </c>
      <c r="KR7" s="64">
        <v>100</v>
      </c>
      <c r="KS7" s="64">
        <v>100</v>
      </c>
      <c r="KT7" s="64">
        <v>99.9</v>
      </c>
      <c r="KU7" s="64">
        <v>99.9</v>
      </c>
      <c r="KV7" s="61" t="s">
        <v>137</v>
      </c>
      <c r="KW7" s="64" t="s">
        <v>137</v>
      </c>
      <c r="KX7" s="64" t="s">
        <v>137</v>
      </c>
      <c r="KY7" s="64" t="s">
        <v>137</v>
      </c>
      <c r="KZ7" s="64" t="s">
        <v>137</v>
      </c>
      <c r="LA7" s="64" t="s">
        <v>137</v>
      </c>
      <c r="LB7" s="64">
        <v>15.1</v>
      </c>
      <c r="LC7" s="64">
        <v>15.5</v>
      </c>
      <c r="LD7" s="64">
        <v>15.2</v>
      </c>
      <c r="LE7" s="64">
        <v>15.2</v>
      </c>
      <c r="LF7" s="64">
        <v>15.4</v>
      </c>
      <c r="LG7" s="64" t="s">
        <v>137</v>
      </c>
      <c r="LH7" s="64" t="s">
        <v>137</v>
      </c>
      <c r="LI7" s="64" t="s">
        <v>137</v>
      </c>
      <c r="LJ7" s="64" t="s">
        <v>137</v>
      </c>
      <c r="LK7" s="64" t="s">
        <v>137</v>
      </c>
      <c r="LL7" s="64">
        <v>2.2000000000000002</v>
      </c>
      <c r="LM7" s="64">
        <v>2.4</v>
      </c>
      <c r="LN7" s="64">
        <v>3.7</v>
      </c>
      <c r="LO7" s="64">
        <v>1.7</v>
      </c>
      <c r="LP7" s="64">
        <v>4.0999999999999996</v>
      </c>
      <c r="LQ7" s="64" t="s">
        <v>137</v>
      </c>
      <c r="LR7" s="64" t="s">
        <v>137</v>
      </c>
      <c r="LS7" s="64" t="s">
        <v>137</v>
      </c>
      <c r="LT7" s="64" t="s">
        <v>137</v>
      </c>
      <c r="LU7" s="64" t="s">
        <v>137</v>
      </c>
      <c r="LV7" s="64">
        <v>391.3</v>
      </c>
      <c r="LW7" s="64">
        <v>270.5</v>
      </c>
      <c r="LX7" s="64">
        <v>252.2</v>
      </c>
      <c r="LY7" s="64">
        <v>230.4</v>
      </c>
      <c r="LZ7" s="64">
        <v>203.2</v>
      </c>
      <c r="MA7" s="64" t="s">
        <v>137</v>
      </c>
      <c r="MB7" s="64" t="s">
        <v>137</v>
      </c>
      <c r="MC7" s="64" t="s">
        <v>137</v>
      </c>
      <c r="MD7" s="64" t="s">
        <v>137</v>
      </c>
      <c r="ME7" s="64" t="s">
        <v>137</v>
      </c>
      <c r="MF7" s="64">
        <v>22.3</v>
      </c>
      <c r="MG7" s="64">
        <v>27.3</v>
      </c>
      <c r="MH7" s="64">
        <v>32.5</v>
      </c>
      <c r="MI7" s="64">
        <v>37.4</v>
      </c>
      <c r="MJ7" s="64">
        <v>42.7</v>
      </c>
      <c r="MK7" s="64" t="s">
        <v>137</v>
      </c>
      <c r="ML7" s="64" t="s">
        <v>137</v>
      </c>
      <c r="MM7" s="64" t="s">
        <v>137</v>
      </c>
      <c r="MN7" s="64" t="s">
        <v>137</v>
      </c>
      <c r="MO7" s="64" t="s">
        <v>137</v>
      </c>
      <c r="MP7" s="64">
        <v>100</v>
      </c>
      <c r="MQ7" s="64">
        <v>100</v>
      </c>
      <c r="MR7" s="64">
        <v>100</v>
      </c>
      <c r="MS7" s="64">
        <v>100</v>
      </c>
      <c r="MT7" s="64">
        <v>100</v>
      </c>
      <c r="MU7" s="64">
        <v>3</v>
      </c>
      <c r="MV7" s="64">
        <v>3</v>
      </c>
      <c r="MW7" s="64">
        <v>3</v>
      </c>
      <c r="MX7" s="64">
        <v>3</v>
      </c>
      <c r="MY7" s="64" t="s">
        <v>137</v>
      </c>
      <c r="MZ7" s="64" t="s">
        <v>137</v>
      </c>
      <c r="NA7" s="64" t="s">
        <v>137</v>
      </c>
      <c r="NB7" s="64" t="s">
        <v>137</v>
      </c>
      <c r="NC7" s="64" t="s">
        <v>137</v>
      </c>
      <c r="ND7" s="64" t="s">
        <v>137</v>
      </c>
      <c r="NE7" s="64" t="s">
        <v>137</v>
      </c>
      <c r="NF7" s="64" t="s">
        <v>137</v>
      </c>
      <c r="NG7" s="64" t="s">
        <v>137</v>
      </c>
      <c r="NH7" s="64" t="s">
        <v>137</v>
      </c>
      <c r="NI7" s="64" t="s">
        <v>137</v>
      </c>
      <c r="NJ7" s="64" t="s">
        <v>137</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141</v>
      </c>
      <c r="FB8" s="66"/>
      <c r="FC8" s="66"/>
      <c r="FD8" s="66"/>
      <c r="FE8" s="66"/>
      <c r="FF8" s="67"/>
      <c r="FG8" s="66"/>
      <c r="FH8" s="66"/>
      <c r="FI8" s="66" t="str">
        <f>FJ4</f>
        <v>修繕費比率（％）</v>
      </c>
      <c r="FJ8" s="66" t="b">
        <f>IF(SUM($M$6,$MU$7:$MX$7)=0,FALSE,TRUE)</f>
        <v>1</v>
      </c>
      <c r="FK8" s="68" t="s">
        <v>141</v>
      </c>
      <c r="FL8" s="66"/>
      <c r="FM8" s="66"/>
      <c r="FN8" s="66"/>
      <c r="FO8" s="66"/>
      <c r="FP8" s="66"/>
      <c r="FQ8" s="67"/>
      <c r="FR8" s="66"/>
      <c r="FS8" s="66" t="str">
        <f>FT4</f>
        <v>企業債残高対料金収入比率（％）</v>
      </c>
      <c r="FT8" s="66" t="b">
        <f>IF(SUM($M$6,$MU$7:$MX$7)=0,FALSE,TRUE)</f>
        <v>1</v>
      </c>
      <c r="FU8" s="68" t="s">
        <v>141</v>
      </c>
      <c r="FV8" s="66"/>
      <c r="FW8" s="66"/>
      <c r="FX8" s="66"/>
      <c r="FY8" s="66"/>
      <c r="FZ8" s="66"/>
      <c r="GA8" s="66"/>
      <c r="GB8" s="67"/>
      <c r="GC8" s="66" t="str">
        <f>GD4</f>
        <v>有形固定資産減価償却率（％）</v>
      </c>
      <c r="GD8" s="66" t="b">
        <f>IF(SUM($M$6,$MU$7:$MX$7)=0,FALSE,TRUE)</f>
        <v>1</v>
      </c>
      <c r="GE8" s="68" t="s">
        <v>141</v>
      </c>
      <c r="GF8" s="66"/>
      <c r="GG8" s="66"/>
      <c r="GH8" s="66"/>
      <c r="GI8" s="66"/>
      <c r="GJ8" s="66"/>
      <c r="GK8" s="66"/>
      <c r="GL8" s="66"/>
      <c r="GM8" s="66" t="str">
        <f>GN4</f>
        <v>FIT・FIP収入割合（％）</v>
      </c>
      <c r="GN8" s="66" t="b">
        <f>IF(SUM($M$6,$MU$7:$MX$7)=0,FALSE,TRUE)</f>
        <v>1</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0</v>
      </c>
      <c r="KX8" s="68" t="s">
        <v>141</v>
      </c>
      <c r="KY8" s="66"/>
      <c r="KZ8" s="66"/>
      <c r="LA8" s="66"/>
      <c r="LB8" s="66"/>
      <c r="LC8" s="67"/>
      <c r="LD8" s="66"/>
      <c r="LE8" s="66"/>
      <c r="LF8" s="66" t="str">
        <f>LG4</f>
        <v>修繕費比率（％）</v>
      </c>
      <c r="LG8" s="66" t="b">
        <f>IF(SUM($P$7,$NG$7:$NJ$7)=0,FALSE,TRUE)</f>
        <v>0</v>
      </c>
      <c r="LH8" s="68" t="s">
        <v>141</v>
      </c>
      <c r="LI8" s="66"/>
      <c r="LJ8" s="66"/>
      <c r="LK8" s="66"/>
      <c r="LL8" s="66"/>
      <c r="LM8" s="66"/>
      <c r="LN8" s="67"/>
      <c r="LO8" s="66"/>
      <c r="LP8" s="66" t="str">
        <f>LQ4</f>
        <v>企業債残高対料金収入比率（％）</v>
      </c>
      <c r="LQ8" s="66" t="b">
        <f>IF(SUM($P$7,$NG$7:$NJ$7)=0,FALSE,TRUE)</f>
        <v>0</v>
      </c>
      <c r="LR8" s="68" t="s">
        <v>141</v>
      </c>
      <c r="LS8" s="66"/>
      <c r="LT8" s="66"/>
      <c r="LU8" s="66"/>
      <c r="LV8" s="66"/>
      <c r="LW8" s="66"/>
      <c r="LX8" s="66"/>
      <c r="LY8" s="67"/>
      <c r="LZ8" s="66" t="str">
        <f>MA4</f>
        <v>有形固定資産減価償却率（％）</v>
      </c>
      <c r="MA8" s="66" t="b">
        <f>IF(SUM($P$7,$NG$7:$NJ$7)=0,FALSE,TRUE)</f>
        <v>0</v>
      </c>
      <c r="MB8" s="68" t="s">
        <v>141</v>
      </c>
      <c r="MC8" s="66"/>
      <c r="MD8" s="66"/>
      <c r="ME8" s="66"/>
      <c r="MF8" s="66"/>
      <c r="MG8" s="66"/>
      <c r="MH8" s="66"/>
      <c r="MI8" s="66"/>
      <c r="MJ8" s="66" t="str">
        <f>MK4</f>
        <v>FIT・FIP収入割合（％）</v>
      </c>
      <c r="MK8" s="66" t="b">
        <f>IF(SUM($P$7,$NG$7:$NJ$7)=0,FALSE,TRUE)</f>
        <v>0</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（最大出力合計14,050kW）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（最大出力合計14,050kW）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103.9</v>
      </c>
      <c r="AZ11" s="75">
        <f>AZ7</f>
        <v>103.2</v>
      </c>
      <c r="BA11" s="75">
        <f>BA7</f>
        <v>106.7</v>
      </c>
      <c r="BB11" s="75">
        <f>BB7</f>
        <v>108.4</v>
      </c>
      <c r="BC11" s="75">
        <f>BC7</f>
        <v>106.9</v>
      </c>
      <c r="BD11" s="65"/>
      <c r="BE11" s="65"/>
      <c r="BF11" s="65"/>
      <c r="BG11" s="65"/>
      <c r="BH11" s="65"/>
      <c r="BI11" s="74" t="s">
        <v>149</v>
      </c>
      <c r="BJ11" s="75">
        <f>BJ7</f>
        <v>102.3</v>
      </c>
      <c r="BK11" s="75">
        <f>BK7</f>
        <v>99.1</v>
      </c>
      <c r="BL11" s="75">
        <f>BL7</f>
        <v>104.8</v>
      </c>
      <c r="BM11" s="75">
        <f>BM7</f>
        <v>105.1</v>
      </c>
      <c r="BN11" s="75">
        <f>BN7</f>
        <v>104.3</v>
      </c>
      <c r="BO11" s="65"/>
      <c r="BP11" s="65"/>
      <c r="BQ11" s="65"/>
      <c r="BR11" s="65"/>
      <c r="BS11" s="65"/>
      <c r="BT11" s="74" t="s">
        <v>149</v>
      </c>
      <c r="BU11" s="75">
        <f>BU7</f>
        <v>653.9</v>
      </c>
      <c r="BV11" s="75">
        <f>BV7</f>
        <v>710.4</v>
      </c>
      <c r="BW11" s="75">
        <f>BW7</f>
        <v>2169.5</v>
      </c>
      <c r="BX11" s="75">
        <f>BX7</f>
        <v>2082.3000000000002</v>
      </c>
      <c r="BY11" s="75">
        <f>BY7</f>
        <v>2088.6999999999998</v>
      </c>
      <c r="BZ11" s="65"/>
      <c r="CA11" s="65"/>
      <c r="CB11" s="65"/>
      <c r="CC11" s="65"/>
      <c r="CD11" s="65"/>
      <c r="CE11" s="74" t="s">
        <v>149</v>
      </c>
      <c r="CF11" s="75">
        <f>CF7</f>
        <v>11076</v>
      </c>
      <c r="CG11" s="75">
        <f>CG7</f>
        <v>11946.8</v>
      </c>
      <c r="CH11" s="75">
        <f>CH7</f>
        <v>9181.4</v>
      </c>
      <c r="CI11" s="75">
        <f>CI7</f>
        <v>10665.3</v>
      </c>
      <c r="CJ11" s="75">
        <f>CJ7</f>
        <v>10775.8</v>
      </c>
      <c r="CK11" s="65"/>
      <c r="CL11" s="65"/>
      <c r="CM11" s="65"/>
      <c r="CN11" s="65"/>
      <c r="CO11" s="74" t="s">
        <v>149</v>
      </c>
      <c r="CP11" s="76">
        <f>CP7</f>
        <v>111681</v>
      </c>
      <c r="CQ11" s="76">
        <f>CQ7</f>
        <v>115198</v>
      </c>
      <c r="CR11" s="76">
        <f>CR7</f>
        <v>140803</v>
      </c>
      <c r="CS11" s="76">
        <f>CS7</f>
        <v>145880</v>
      </c>
      <c r="CT11" s="76">
        <f>CT7</f>
        <v>141438</v>
      </c>
      <c r="CU11" s="65"/>
      <c r="CV11" s="65"/>
      <c r="CW11" s="65"/>
      <c r="CX11" s="65"/>
      <c r="CY11" s="65"/>
      <c r="CZ11" s="74" t="s">
        <v>149</v>
      </c>
      <c r="DA11" s="75">
        <f>DA7</f>
        <v>34.6</v>
      </c>
      <c r="DB11" s="75">
        <f>DB7</f>
        <v>32.799999999999997</v>
      </c>
      <c r="DC11" s="75">
        <f>DC7</f>
        <v>40.200000000000003</v>
      </c>
      <c r="DD11" s="75">
        <f>DD7</f>
        <v>34</v>
      </c>
      <c r="DE11" s="75">
        <f>DE7</f>
        <v>34.4</v>
      </c>
      <c r="DF11" s="65"/>
      <c r="DG11" s="65"/>
      <c r="DH11" s="65"/>
      <c r="DI11" s="65"/>
      <c r="DJ11" s="74" t="s">
        <v>149</v>
      </c>
      <c r="DK11" s="75">
        <f>DK7</f>
        <v>16.600000000000001</v>
      </c>
      <c r="DL11" s="75">
        <f>DL7</f>
        <v>15.8</v>
      </c>
      <c r="DM11" s="75">
        <f>DM7</f>
        <v>20.9</v>
      </c>
      <c r="DN11" s="75">
        <f>DN7</f>
        <v>14.2</v>
      </c>
      <c r="DO11" s="75">
        <f>DO7</f>
        <v>19.5</v>
      </c>
      <c r="DP11" s="65"/>
      <c r="DQ11" s="65"/>
      <c r="DR11" s="65"/>
      <c r="DS11" s="65"/>
      <c r="DT11" s="74" t="s">
        <v>149</v>
      </c>
      <c r="DU11" s="75">
        <f>DU7</f>
        <v>6.1</v>
      </c>
      <c r="DV11" s="75">
        <f>DV7</f>
        <v>4.4000000000000004</v>
      </c>
      <c r="DW11" s="75">
        <f>DW7</f>
        <v>2.5</v>
      </c>
      <c r="DX11" s="75">
        <f>DX7</f>
        <v>0.8</v>
      </c>
      <c r="DY11" s="75">
        <f>DY7</f>
        <v>0</v>
      </c>
      <c r="DZ11" s="65"/>
      <c r="EA11" s="65"/>
      <c r="EB11" s="65"/>
      <c r="EC11" s="65"/>
      <c r="ED11" s="74" t="s">
        <v>149</v>
      </c>
      <c r="EE11" s="75">
        <f>EE7</f>
        <v>69</v>
      </c>
      <c r="EF11" s="75">
        <f>EF7</f>
        <v>67.900000000000006</v>
      </c>
      <c r="EG11" s="75">
        <f>EG7</f>
        <v>68.599999999999994</v>
      </c>
      <c r="EH11" s="75">
        <f>EH7</f>
        <v>67.400000000000006</v>
      </c>
      <c r="EI11" s="75">
        <f>EI7</f>
        <v>68.8</v>
      </c>
      <c r="EJ11" s="65"/>
      <c r="EK11" s="65"/>
      <c r="EL11" s="65"/>
      <c r="EM11" s="65"/>
      <c r="EN11" s="74" t="s">
        <v>149</v>
      </c>
      <c r="EO11" s="75">
        <f>EO7</f>
        <v>0</v>
      </c>
      <c r="EP11" s="75">
        <f>EP7</f>
        <v>0</v>
      </c>
      <c r="EQ11" s="75">
        <f>EQ7</f>
        <v>0</v>
      </c>
      <c r="ER11" s="75">
        <f>ER7</f>
        <v>0</v>
      </c>
      <c r="ES11" s="75">
        <f>ES7</f>
        <v>0</v>
      </c>
      <c r="ET11" s="65"/>
      <c r="EU11" s="65"/>
      <c r="EV11" s="65"/>
      <c r="EW11" s="65"/>
      <c r="EX11" s="65"/>
      <c r="EY11" s="74" t="s">
        <v>149</v>
      </c>
      <c r="EZ11" s="75">
        <f>EZ7</f>
        <v>34.6</v>
      </c>
      <c r="FA11" s="75">
        <f>FA7</f>
        <v>32.799999999999997</v>
      </c>
      <c r="FB11" s="75">
        <f>FB7</f>
        <v>40.200000000000003</v>
      </c>
      <c r="FC11" s="75">
        <f>FC7</f>
        <v>34</v>
      </c>
      <c r="FD11" s="75">
        <f>FD7</f>
        <v>34.4</v>
      </c>
      <c r="FE11" s="65"/>
      <c r="FF11" s="65"/>
      <c r="FG11" s="65"/>
      <c r="FH11" s="65"/>
      <c r="FI11" s="74" t="s">
        <v>149</v>
      </c>
      <c r="FJ11" s="75">
        <f>FJ7</f>
        <v>16.600000000000001</v>
      </c>
      <c r="FK11" s="75">
        <f>FK7</f>
        <v>15.8</v>
      </c>
      <c r="FL11" s="75">
        <f>FL7</f>
        <v>20.9</v>
      </c>
      <c r="FM11" s="75">
        <f>FM7</f>
        <v>14.2</v>
      </c>
      <c r="FN11" s="75">
        <f>FN7</f>
        <v>19.5</v>
      </c>
      <c r="FO11" s="65"/>
      <c r="FP11" s="65"/>
      <c r="FQ11" s="65"/>
      <c r="FR11" s="65"/>
      <c r="FS11" s="74" t="s">
        <v>149</v>
      </c>
      <c r="FT11" s="75">
        <f>FT7</f>
        <v>6.1</v>
      </c>
      <c r="FU11" s="75">
        <f>FU7</f>
        <v>4.4000000000000004</v>
      </c>
      <c r="FV11" s="75">
        <f>FV7</f>
        <v>2.5</v>
      </c>
      <c r="FW11" s="75">
        <f>FW7</f>
        <v>0.8</v>
      </c>
      <c r="FX11" s="75">
        <f>FX7</f>
        <v>0</v>
      </c>
      <c r="FY11" s="65"/>
      <c r="FZ11" s="65"/>
      <c r="GA11" s="65"/>
      <c r="GB11" s="65"/>
      <c r="GC11" s="74" t="s">
        <v>149</v>
      </c>
      <c r="GD11" s="75">
        <f>GD7</f>
        <v>69</v>
      </c>
      <c r="GE11" s="75">
        <f>GE7</f>
        <v>67.900000000000006</v>
      </c>
      <c r="GF11" s="75">
        <f>GF7</f>
        <v>68.599999999999994</v>
      </c>
      <c r="GG11" s="75">
        <f>GG7</f>
        <v>67.400000000000006</v>
      </c>
      <c r="GH11" s="75">
        <f>GH7</f>
        <v>68.8</v>
      </c>
      <c r="GI11" s="65"/>
      <c r="GJ11" s="65"/>
      <c r="GK11" s="65"/>
      <c r="GL11" s="65"/>
      <c r="GM11" s="74" t="s">
        <v>149</v>
      </c>
      <c r="GN11" s="75">
        <f>GN7</f>
        <v>0</v>
      </c>
      <c r="GO11" s="75">
        <f>GO7</f>
        <v>0</v>
      </c>
      <c r="GP11" s="75">
        <f>GP7</f>
        <v>0</v>
      </c>
      <c r="GQ11" s="75">
        <f>GQ7</f>
        <v>0</v>
      </c>
      <c r="GR11" s="75">
        <f>GR7</f>
        <v>0</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t="str">
        <f>IX7</f>
        <v>-</v>
      </c>
      <c r="IY11" s="75" t="str">
        <f>IY7</f>
        <v>-</v>
      </c>
      <c r="IZ11" s="75" t="str">
        <f>IZ7</f>
        <v>-</v>
      </c>
      <c r="JA11" s="75" t="str">
        <f>JA7</f>
        <v>-</v>
      </c>
      <c r="JB11" s="75" t="str">
        <f>JB7</f>
        <v>-</v>
      </c>
      <c r="JC11" s="65"/>
      <c r="JD11" s="65"/>
      <c r="JE11" s="65"/>
      <c r="JF11" s="65"/>
      <c r="JG11" s="74" t="s">
        <v>149</v>
      </c>
      <c r="JH11" s="75" t="str">
        <f>JH7</f>
        <v>-</v>
      </c>
      <c r="JI11" s="75" t="str">
        <f>JI7</f>
        <v>-</v>
      </c>
      <c r="JJ11" s="75" t="str">
        <f>JJ7</f>
        <v>-</v>
      </c>
      <c r="JK11" s="75" t="str">
        <f>JK7</f>
        <v>-</v>
      </c>
      <c r="JL11" s="75" t="str">
        <f>JL7</f>
        <v>-</v>
      </c>
      <c r="JM11" s="65"/>
      <c r="JN11" s="65"/>
      <c r="JO11" s="65"/>
      <c r="JP11" s="65"/>
      <c r="JQ11" s="74" t="s">
        <v>149</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149</v>
      </c>
      <c r="KL11" s="75" t="str">
        <f>KL7</f>
        <v>-</v>
      </c>
      <c r="KM11" s="75" t="str">
        <f>KM7</f>
        <v>-</v>
      </c>
      <c r="KN11" s="75" t="str">
        <f>KN7</f>
        <v>-</v>
      </c>
      <c r="KO11" s="75" t="str">
        <f>KO7</f>
        <v>-</v>
      </c>
      <c r="KP11" s="75" t="str">
        <f>KP7</f>
        <v>-</v>
      </c>
      <c r="KQ11" s="65"/>
      <c r="KR11" s="65"/>
      <c r="KS11" s="65"/>
      <c r="KT11" s="65"/>
      <c r="KU11" s="65"/>
      <c r="KV11" s="74" t="s">
        <v>149</v>
      </c>
      <c r="KW11" s="75" t="str">
        <f>KW7</f>
        <v>-</v>
      </c>
      <c r="KX11" s="75" t="str">
        <f>KX7</f>
        <v>-</v>
      </c>
      <c r="KY11" s="75" t="str">
        <f>KY7</f>
        <v>-</v>
      </c>
      <c r="KZ11" s="75" t="str">
        <f>KZ7</f>
        <v>-</v>
      </c>
      <c r="LA11" s="75" t="str">
        <f>LA7</f>
        <v>-</v>
      </c>
      <c r="LB11" s="65"/>
      <c r="LC11" s="65"/>
      <c r="LD11" s="65"/>
      <c r="LE11" s="65"/>
      <c r="LF11" s="74" t="s">
        <v>149</v>
      </c>
      <c r="LG11" s="75" t="str">
        <f>LG7</f>
        <v>-</v>
      </c>
      <c r="LH11" s="75" t="str">
        <f>LH7</f>
        <v>-</v>
      </c>
      <c r="LI11" s="75" t="str">
        <f>LI7</f>
        <v>-</v>
      </c>
      <c r="LJ11" s="75" t="str">
        <f>LJ7</f>
        <v>-</v>
      </c>
      <c r="LK11" s="75" t="str">
        <f>LK7</f>
        <v>-</v>
      </c>
      <c r="LL11" s="65"/>
      <c r="LM11" s="65"/>
      <c r="LN11" s="65"/>
      <c r="LO11" s="65"/>
      <c r="LP11" s="74" t="s">
        <v>149</v>
      </c>
      <c r="LQ11" s="75" t="str">
        <f>LQ7</f>
        <v>-</v>
      </c>
      <c r="LR11" s="75" t="str">
        <f>LR7</f>
        <v>-</v>
      </c>
      <c r="LS11" s="75" t="str">
        <f>LS7</f>
        <v>-</v>
      </c>
      <c r="LT11" s="75" t="str">
        <f>LT7</f>
        <v>-</v>
      </c>
      <c r="LU11" s="75" t="str">
        <f>LU7</f>
        <v>-</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129.9</v>
      </c>
      <c r="AZ12" s="75">
        <f>BE7</f>
        <v>130.19999999999999</v>
      </c>
      <c r="BA12" s="75">
        <f>BF7</f>
        <v>134.6</v>
      </c>
      <c r="BB12" s="75">
        <f>BG7</f>
        <v>131.19999999999999</v>
      </c>
      <c r="BC12" s="75">
        <f>BH7</f>
        <v>130.30000000000001</v>
      </c>
      <c r="BD12" s="65"/>
      <c r="BE12" s="65"/>
      <c r="BF12" s="65"/>
      <c r="BG12" s="65"/>
      <c r="BH12" s="65"/>
      <c r="BI12" s="74" t="s">
        <v>153</v>
      </c>
      <c r="BJ12" s="75">
        <f>BO7</f>
        <v>128.9</v>
      </c>
      <c r="BK12" s="75">
        <f>BP7</f>
        <v>129.30000000000001</v>
      </c>
      <c r="BL12" s="75">
        <f>BQ7</f>
        <v>133.80000000000001</v>
      </c>
      <c r="BM12" s="75">
        <f>BR7</f>
        <v>130.19999999999999</v>
      </c>
      <c r="BN12" s="75">
        <f>BS7</f>
        <v>129.30000000000001</v>
      </c>
      <c r="BO12" s="65"/>
      <c r="BP12" s="65"/>
      <c r="BQ12" s="65"/>
      <c r="BR12" s="65"/>
      <c r="BS12" s="65"/>
      <c r="BT12" s="74" t="s">
        <v>153</v>
      </c>
      <c r="BU12" s="75">
        <f>BZ7</f>
        <v>749.1</v>
      </c>
      <c r="BV12" s="75">
        <f>CA7</f>
        <v>763.6</v>
      </c>
      <c r="BW12" s="75">
        <f>CB7</f>
        <v>666.3</v>
      </c>
      <c r="BX12" s="75">
        <f>CC7</f>
        <v>836.7</v>
      </c>
      <c r="BY12" s="75">
        <f>CD7</f>
        <v>816.6</v>
      </c>
      <c r="BZ12" s="65"/>
      <c r="CA12" s="65"/>
      <c r="CB12" s="65"/>
      <c r="CC12" s="65"/>
      <c r="CD12" s="65"/>
      <c r="CE12" s="74" t="s">
        <v>154</v>
      </c>
      <c r="CF12" s="75">
        <f>CK7</f>
        <v>9078.5</v>
      </c>
      <c r="CG12" s="75">
        <f>CL7</f>
        <v>9106</v>
      </c>
      <c r="CH12" s="75">
        <f>CM7</f>
        <v>9268.1</v>
      </c>
      <c r="CI12" s="75">
        <f>CN7</f>
        <v>9846.1</v>
      </c>
      <c r="CJ12" s="75">
        <f>CO7</f>
        <v>10480.4</v>
      </c>
      <c r="CK12" s="65"/>
      <c r="CL12" s="65"/>
      <c r="CM12" s="65"/>
      <c r="CN12" s="65"/>
      <c r="CO12" s="74" t="s">
        <v>153</v>
      </c>
      <c r="CP12" s="76">
        <f>CU7</f>
        <v>1533303</v>
      </c>
      <c r="CQ12" s="76">
        <f>CV7</f>
        <v>1359753</v>
      </c>
      <c r="CR12" s="76">
        <f>CW7</f>
        <v>1430009</v>
      </c>
      <c r="CS12" s="76">
        <f>CX7</f>
        <v>1417603</v>
      </c>
      <c r="CT12" s="76">
        <f>CY7</f>
        <v>1498744</v>
      </c>
      <c r="CU12" s="65"/>
      <c r="CV12" s="65"/>
      <c r="CW12" s="65"/>
      <c r="CX12" s="65"/>
      <c r="CY12" s="65"/>
      <c r="CZ12" s="74" t="s">
        <v>153</v>
      </c>
      <c r="DA12" s="75">
        <f>DF7</f>
        <v>35</v>
      </c>
      <c r="DB12" s="75">
        <f>DG7</f>
        <v>34.799999999999997</v>
      </c>
      <c r="DC12" s="75">
        <f>DH7</f>
        <v>34.4</v>
      </c>
      <c r="DD12" s="75">
        <f>DI7</f>
        <v>31.9</v>
      </c>
      <c r="DE12" s="75">
        <f>DJ7</f>
        <v>31.3</v>
      </c>
      <c r="DF12" s="65"/>
      <c r="DG12" s="65"/>
      <c r="DH12" s="65"/>
      <c r="DI12" s="65"/>
      <c r="DJ12" s="74" t="s">
        <v>155</v>
      </c>
      <c r="DK12" s="75">
        <f>DP7</f>
        <v>20</v>
      </c>
      <c r="DL12" s="75">
        <f>DQ7</f>
        <v>18.5</v>
      </c>
      <c r="DM12" s="75">
        <f>DR7</f>
        <v>20.5</v>
      </c>
      <c r="DN12" s="75">
        <f>DS7</f>
        <v>18.899999999999999</v>
      </c>
      <c r="DO12" s="75">
        <f>DT7</f>
        <v>20.9</v>
      </c>
      <c r="DP12" s="65"/>
      <c r="DQ12" s="65"/>
      <c r="DR12" s="65"/>
      <c r="DS12" s="65"/>
      <c r="DT12" s="74" t="s">
        <v>153</v>
      </c>
      <c r="DU12" s="75">
        <f>DZ7</f>
        <v>90.4</v>
      </c>
      <c r="DV12" s="75">
        <f>EA7</f>
        <v>94</v>
      </c>
      <c r="DW12" s="75">
        <f>EB7</f>
        <v>96.3</v>
      </c>
      <c r="DX12" s="75">
        <f>EC7</f>
        <v>102.6</v>
      </c>
      <c r="DY12" s="75">
        <f>ED7</f>
        <v>105.3</v>
      </c>
      <c r="DZ12" s="65"/>
      <c r="EA12" s="65"/>
      <c r="EB12" s="65"/>
      <c r="EC12" s="65"/>
      <c r="ED12" s="74" t="s">
        <v>153</v>
      </c>
      <c r="EE12" s="75">
        <f>EJ7</f>
        <v>61.2</v>
      </c>
      <c r="EF12" s="75">
        <f>EK7</f>
        <v>61.9</v>
      </c>
      <c r="EG12" s="75">
        <f>EL7</f>
        <v>62</v>
      </c>
      <c r="EH12" s="75">
        <f>EM7</f>
        <v>60.7</v>
      </c>
      <c r="EI12" s="75">
        <f>EN7</f>
        <v>60.9</v>
      </c>
      <c r="EJ12" s="65"/>
      <c r="EK12" s="65"/>
      <c r="EL12" s="65"/>
      <c r="EM12" s="65"/>
      <c r="EN12" s="74" t="s">
        <v>156</v>
      </c>
      <c r="EO12" s="75">
        <f>ET7</f>
        <v>22.6</v>
      </c>
      <c r="EP12" s="75">
        <f>EU7</f>
        <v>23.3</v>
      </c>
      <c r="EQ12" s="75">
        <f>EV7</f>
        <v>25</v>
      </c>
      <c r="ER12" s="75">
        <f>EW7</f>
        <v>29.2</v>
      </c>
      <c r="ES12" s="75">
        <f>EX7</f>
        <v>30.9</v>
      </c>
      <c r="ET12" s="65"/>
      <c r="EU12" s="65"/>
      <c r="EV12" s="65"/>
      <c r="EW12" s="65"/>
      <c r="EX12" s="65"/>
      <c r="EY12" s="74" t="s">
        <v>153</v>
      </c>
      <c r="EZ12" s="75">
        <f>IF($EZ$8,FE7,"-")</f>
        <v>36.299999999999997</v>
      </c>
      <c r="FA12" s="75">
        <f>IF($EZ$8,FF7,"-")</f>
        <v>36.4</v>
      </c>
      <c r="FB12" s="75">
        <f>IF($EZ$8,FG7,"-")</f>
        <v>35.799999999999997</v>
      </c>
      <c r="FC12" s="75">
        <f>IF($EZ$8,FH7,"-")</f>
        <v>33.1</v>
      </c>
      <c r="FD12" s="75">
        <f>IF($EZ$8,FI7,"-")</f>
        <v>32.4</v>
      </c>
      <c r="FE12" s="65"/>
      <c r="FF12" s="65"/>
      <c r="FG12" s="65"/>
      <c r="FH12" s="65"/>
      <c r="FI12" s="74" t="s">
        <v>153</v>
      </c>
      <c r="FJ12" s="75">
        <f>IF($FJ$8,FO7,"-")</f>
        <v>21.5</v>
      </c>
      <c r="FK12" s="75">
        <f>IF($FJ$8,FP7,"-")</f>
        <v>20</v>
      </c>
      <c r="FL12" s="75">
        <f>IF($FJ$8,FQ7,"-")</f>
        <v>21.9</v>
      </c>
      <c r="FM12" s="75">
        <f>IF($FJ$8,FR7,"-")</f>
        <v>20.2</v>
      </c>
      <c r="FN12" s="75">
        <f>IF($FJ$8,FS7,"-")</f>
        <v>22</v>
      </c>
      <c r="FO12" s="65"/>
      <c r="FP12" s="65"/>
      <c r="FQ12" s="65"/>
      <c r="FR12" s="65"/>
      <c r="FS12" s="74" t="s">
        <v>153</v>
      </c>
      <c r="FT12" s="75">
        <f>IF($FT$8,FY7,"-")</f>
        <v>72.400000000000006</v>
      </c>
      <c r="FU12" s="75">
        <f>IF($FT$8,FZ7,"-")</f>
        <v>83.2</v>
      </c>
      <c r="FV12" s="75">
        <f>IF($FT$8,GA7,"-")</f>
        <v>88.6</v>
      </c>
      <c r="FW12" s="75">
        <f>IF($FT$8,GB7,"-")</f>
        <v>96.2</v>
      </c>
      <c r="FX12" s="75">
        <f>IF($FT$8,GC7,"-")</f>
        <v>100.8</v>
      </c>
      <c r="FY12" s="65"/>
      <c r="FZ12" s="65"/>
      <c r="GA12" s="65"/>
      <c r="GB12" s="65"/>
      <c r="GC12" s="74" t="s">
        <v>153</v>
      </c>
      <c r="GD12" s="75">
        <f>IF($GD$8,GI7,"-")</f>
        <v>63.4</v>
      </c>
      <c r="GE12" s="75">
        <f>IF($GD$8,GJ7,"-")</f>
        <v>63.8</v>
      </c>
      <c r="GF12" s="75">
        <f>IF($GD$8,GK7,"-")</f>
        <v>63.6</v>
      </c>
      <c r="GG12" s="75">
        <f>IF($GD$8,GL7,"-")</f>
        <v>62</v>
      </c>
      <c r="GH12" s="75">
        <f>IF($GD$8,GM7,"-")</f>
        <v>62</v>
      </c>
      <c r="GI12" s="65"/>
      <c r="GJ12" s="65"/>
      <c r="GK12" s="65"/>
      <c r="GL12" s="65"/>
      <c r="GM12" s="74" t="s">
        <v>153</v>
      </c>
      <c r="GN12" s="75">
        <f>IF($GN$8,GS7,"-")</f>
        <v>16.3</v>
      </c>
      <c r="GO12" s="75">
        <f>IF($GN$8,GT7,"-")</f>
        <v>16.399999999999999</v>
      </c>
      <c r="GP12" s="75">
        <f>IF($GN$8,GU7,"-")</f>
        <v>18.2</v>
      </c>
      <c r="GQ12" s="75">
        <f>IF($GN$8,GV7,"-")</f>
        <v>22.3</v>
      </c>
      <c r="GR12" s="75">
        <f>IF($GN$8,GW7,"-")</f>
        <v>24.5</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153</v>
      </c>
      <c r="JH12" s="75" t="str">
        <f>IF($JH$8,JM7,"-")</f>
        <v>-</v>
      </c>
      <c r="JI12" s="75" t="str">
        <f>IF($JH$8,JN7,"-")</f>
        <v>-</v>
      </c>
      <c r="JJ12" s="75" t="str">
        <f>IF($JH$8,JO7,"-")</f>
        <v>-</v>
      </c>
      <c r="JK12" s="75" t="str">
        <f>IF($JH$8,JP7,"-")</f>
        <v>-</v>
      </c>
      <c r="JL12" s="75" t="str">
        <f>IF($JH$8,JQ7,"-")</f>
        <v>-</v>
      </c>
      <c r="JM12" s="65"/>
      <c r="JN12" s="65"/>
      <c r="JO12" s="65"/>
      <c r="JP12" s="65"/>
      <c r="JQ12" s="74" t="s">
        <v>153</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153</v>
      </c>
      <c r="KL12" s="75" t="str">
        <f>IF($KL$8,KQ7,"-")</f>
        <v>-</v>
      </c>
      <c r="KM12" s="75" t="str">
        <f>IF($KL$8,KR7,"-")</f>
        <v>-</v>
      </c>
      <c r="KN12" s="75" t="str">
        <f>IF($KL$8,KS7,"-")</f>
        <v>-</v>
      </c>
      <c r="KO12" s="75" t="str">
        <f>IF($KL$8,KT7,"-")</f>
        <v>-</v>
      </c>
      <c r="KP12" s="75" t="str">
        <f>IF($KL$8,KU7,"-")</f>
        <v>-</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156</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158</v>
      </c>
      <c r="C14" s="79"/>
      <c r="D14" s="80"/>
      <c r="E14" s="79"/>
      <c r="F14" s="179" t="s">
        <v>159</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160</v>
      </c>
      <c r="C15" s="178"/>
      <c r="D15" s="80"/>
      <c r="E15" s="77">
        <v>1</v>
      </c>
      <c r="F15" s="178" t="s">
        <v>161</v>
      </c>
      <c r="G15" s="178"/>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164</v>
      </c>
      <c r="C16" s="178"/>
      <c r="D16" s="80"/>
      <c r="E16" s="77">
        <f>E15+1</f>
        <v>2</v>
      </c>
      <c r="F16" s="178" t="s">
        <v>165</v>
      </c>
      <c r="G16" s="178"/>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167</v>
      </c>
      <c r="C17" s="178"/>
      <c r="D17" s="80"/>
      <c r="E17" s="77">
        <f t="shared" ref="E17" si="8">E16+1</f>
        <v>3</v>
      </c>
      <c r="F17" s="178" t="s">
        <v>168</v>
      </c>
      <c r="G17" s="178"/>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103.9</v>
      </c>
      <c r="AZ17" s="85">
        <f t="shared" ref="AZ17:BC17" si="9">IF(AZ7="-",NA(),AZ7)</f>
        <v>103.2</v>
      </c>
      <c r="BA17" s="85">
        <f t="shared" si="9"/>
        <v>106.7</v>
      </c>
      <c r="BB17" s="85">
        <f t="shared" si="9"/>
        <v>108.4</v>
      </c>
      <c r="BC17" s="85">
        <f t="shared" si="9"/>
        <v>106.9</v>
      </c>
      <c r="BD17" s="80"/>
      <c r="BE17" s="80"/>
      <c r="BF17" s="80"/>
      <c r="BG17" s="80"/>
      <c r="BH17" s="80"/>
      <c r="BI17" s="84" t="s">
        <v>170</v>
      </c>
      <c r="BJ17" s="85">
        <f>IF(BJ7="-",NA(),BJ7)</f>
        <v>102.3</v>
      </c>
      <c r="BK17" s="85">
        <f t="shared" ref="BK17:BN17" si="10">IF(BK7="-",NA(),BK7)</f>
        <v>99.1</v>
      </c>
      <c r="BL17" s="85">
        <f t="shared" si="10"/>
        <v>104.8</v>
      </c>
      <c r="BM17" s="85">
        <f t="shared" si="10"/>
        <v>105.1</v>
      </c>
      <c r="BN17" s="85">
        <f t="shared" si="10"/>
        <v>104.3</v>
      </c>
      <c r="BO17" s="80"/>
      <c r="BP17" s="80"/>
      <c r="BQ17" s="80"/>
      <c r="BR17" s="80"/>
      <c r="BS17" s="80"/>
      <c r="BT17" s="84" t="s">
        <v>170</v>
      </c>
      <c r="BU17" s="85">
        <f>IF(BU7="-",NA(),BU7)</f>
        <v>653.9</v>
      </c>
      <c r="BV17" s="85">
        <f t="shared" ref="BV17:BY17" si="11">IF(BV7="-",NA(),BV7)</f>
        <v>710.4</v>
      </c>
      <c r="BW17" s="85">
        <f t="shared" si="11"/>
        <v>2169.5</v>
      </c>
      <c r="BX17" s="85">
        <f t="shared" si="11"/>
        <v>2082.3000000000002</v>
      </c>
      <c r="BY17" s="85">
        <f t="shared" si="11"/>
        <v>2088.6999999999998</v>
      </c>
      <c r="BZ17" s="80"/>
      <c r="CA17" s="80"/>
      <c r="CB17" s="80"/>
      <c r="CC17" s="80"/>
      <c r="CD17" s="80"/>
      <c r="CE17" s="84" t="s">
        <v>170</v>
      </c>
      <c r="CF17" s="85">
        <f>IF(CF7="-",NA(),CF7)</f>
        <v>11076</v>
      </c>
      <c r="CG17" s="85">
        <f t="shared" ref="CG17:CJ17" si="12">IF(CG7="-",NA(),CG7)</f>
        <v>11946.8</v>
      </c>
      <c r="CH17" s="85">
        <f t="shared" si="12"/>
        <v>9181.4</v>
      </c>
      <c r="CI17" s="85">
        <f t="shared" si="12"/>
        <v>10665.3</v>
      </c>
      <c r="CJ17" s="85">
        <f t="shared" si="12"/>
        <v>10775.8</v>
      </c>
      <c r="CK17" s="80"/>
      <c r="CL17" s="80"/>
      <c r="CM17" s="80"/>
      <c r="CN17" s="80"/>
      <c r="CO17" s="84" t="s">
        <v>170</v>
      </c>
      <c r="CP17" s="86">
        <f>IF(CP7="-",NA(),CP7)</f>
        <v>111681</v>
      </c>
      <c r="CQ17" s="86">
        <f t="shared" ref="CQ17:CT17" si="13">IF(CQ7="-",NA(),CQ7)</f>
        <v>115198</v>
      </c>
      <c r="CR17" s="86">
        <f t="shared" si="13"/>
        <v>140803</v>
      </c>
      <c r="CS17" s="86">
        <f t="shared" si="13"/>
        <v>145880</v>
      </c>
      <c r="CT17" s="86">
        <f t="shared" si="13"/>
        <v>141438</v>
      </c>
      <c r="CU17" s="80"/>
      <c r="CV17" s="80"/>
      <c r="CW17" s="80"/>
      <c r="CX17" s="80"/>
      <c r="CY17" s="80"/>
      <c r="CZ17" s="84" t="s">
        <v>170</v>
      </c>
      <c r="DA17" s="85">
        <f>IF(DA7="-",NA(),DA7)</f>
        <v>34.6</v>
      </c>
      <c r="DB17" s="85">
        <f t="shared" ref="DB17:DE17" si="14">IF(DB7="-",NA(),DB7)</f>
        <v>32.799999999999997</v>
      </c>
      <c r="DC17" s="85">
        <f t="shared" si="14"/>
        <v>40.200000000000003</v>
      </c>
      <c r="DD17" s="85">
        <f t="shared" si="14"/>
        <v>34</v>
      </c>
      <c r="DE17" s="85">
        <f t="shared" si="14"/>
        <v>34.4</v>
      </c>
      <c r="DF17" s="80"/>
      <c r="DG17" s="80"/>
      <c r="DH17" s="80"/>
      <c r="DI17" s="80"/>
      <c r="DJ17" s="84" t="s">
        <v>170</v>
      </c>
      <c r="DK17" s="85">
        <f>IF(DK7="-",NA(),DK7)</f>
        <v>16.600000000000001</v>
      </c>
      <c r="DL17" s="85">
        <f t="shared" ref="DL17:DO17" si="15">IF(DL7="-",NA(),DL7)</f>
        <v>15.8</v>
      </c>
      <c r="DM17" s="85">
        <f t="shared" si="15"/>
        <v>20.9</v>
      </c>
      <c r="DN17" s="85">
        <f t="shared" si="15"/>
        <v>14.2</v>
      </c>
      <c r="DO17" s="85">
        <f t="shared" si="15"/>
        <v>19.5</v>
      </c>
      <c r="DP17" s="80"/>
      <c r="DQ17" s="80"/>
      <c r="DR17" s="80"/>
      <c r="DS17" s="80"/>
      <c r="DT17" s="84" t="s">
        <v>170</v>
      </c>
      <c r="DU17" s="85">
        <f>IF(DU7="-",NA(),DU7)</f>
        <v>6.1</v>
      </c>
      <c r="DV17" s="85">
        <f t="shared" ref="DV17:DY17" si="16">IF(DV7="-",NA(),DV7)</f>
        <v>4.4000000000000004</v>
      </c>
      <c r="DW17" s="85">
        <f t="shared" si="16"/>
        <v>2.5</v>
      </c>
      <c r="DX17" s="85">
        <f t="shared" si="16"/>
        <v>0.8</v>
      </c>
      <c r="DY17" s="85">
        <f t="shared" si="16"/>
        <v>0</v>
      </c>
      <c r="DZ17" s="80"/>
      <c r="EA17" s="80"/>
      <c r="EB17" s="80"/>
      <c r="EC17" s="80"/>
      <c r="ED17" s="84" t="s">
        <v>170</v>
      </c>
      <c r="EE17" s="85">
        <f>IF(EE7="-",NA(),EE7)</f>
        <v>69</v>
      </c>
      <c r="EF17" s="85">
        <f t="shared" ref="EF17:EI17" si="17">IF(EF7="-",NA(),EF7)</f>
        <v>67.900000000000006</v>
      </c>
      <c r="EG17" s="85">
        <f t="shared" si="17"/>
        <v>68.599999999999994</v>
      </c>
      <c r="EH17" s="85">
        <f t="shared" si="17"/>
        <v>67.400000000000006</v>
      </c>
      <c r="EI17" s="85">
        <f t="shared" si="17"/>
        <v>68.8</v>
      </c>
      <c r="EJ17" s="80"/>
      <c r="EK17" s="80"/>
      <c r="EL17" s="80"/>
      <c r="EM17" s="80"/>
      <c r="EN17" s="84" t="s">
        <v>170</v>
      </c>
      <c r="EO17" s="85">
        <f>IF(EO7="-",NA(),EO7)</f>
        <v>0</v>
      </c>
      <c r="EP17" s="85">
        <f t="shared" ref="EP17:ES17" si="18">IF(EP7="-",NA(),EP7)</f>
        <v>0</v>
      </c>
      <c r="EQ17" s="85">
        <f t="shared" si="18"/>
        <v>0</v>
      </c>
      <c r="ER17" s="85">
        <f t="shared" si="18"/>
        <v>0</v>
      </c>
      <c r="ES17" s="85">
        <f t="shared" si="18"/>
        <v>0</v>
      </c>
      <c r="ET17" s="80"/>
      <c r="EU17" s="80"/>
      <c r="EV17" s="80"/>
      <c r="EW17" s="80"/>
      <c r="EX17" s="80"/>
      <c r="EY17" s="84" t="s">
        <v>170</v>
      </c>
      <c r="EZ17" s="85">
        <f>IF(EZ7="-",NA(),EZ7)</f>
        <v>34.6</v>
      </c>
      <c r="FA17" s="85">
        <f t="shared" ref="FA17:FD17" si="19">IF(FA7="-",NA(),FA7)</f>
        <v>32.799999999999997</v>
      </c>
      <c r="FB17" s="85">
        <f t="shared" si="19"/>
        <v>40.200000000000003</v>
      </c>
      <c r="FC17" s="85">
        <f t="shared" si="19"/>
        <v>34</v>
      </c>
      <c r="FD17" s="85">
        <f t="shared" si="19"/>
        <v>34.4</v>
      </c>
      <c r="FE17" s="80"/>
      <c r="FF17" s="80"/>
      <c r="FG17" s="80"/>
      <c r="FH17" s="80"/>
      <c r="FI17" s="84" t="s">
        <v>170</v>
      </c>
      <c r="FJ17" s="85">
        <f>IF(FJ7="-",NA(),FJ7)</f>
        <v>16.600000000000001</v>
      </c>
      <c r="FK17" s="85">
        <f t="shared" ref="FK17:FN17" si="20">IF(FK7="-",NA(),FK7)</f>
        <v>15.8</v>
      </c>
      <c r="FL17" s="85">
        <f t="shared" si="20"/>
        <v>20.9</v>
      </c>
      <c r="FM17" s="85">
        <f t="shared" si="20"/>
        <v>14.2</v>
      </c>
      <c r="FN17" s="85">
        <f t="shared" si="20"/>
        <v>19.5</v>
      </c>
      <c r="FO17" s="80"/>
      <c r="FP17" s="80"/>
      <c r="FQ17" s="80"/>
      <c r="FR17" s="80"/>
      <c r="FS17" s="84" t="s">
        <v>170</v>
      </c>
      <c r="FT17" s="85">
        <f>IF(FT7="-",NA(),FT7)</f>
        <v>6.1</v>
      </c>
      <c r="FU17" s="85">
        <f t="shared" ref="FU17:FX17" si="21">IF(FU7="-",NA(),FU7)</f>
        <v>4.4000000000000004</v>
      </c>
      <c r="FV17" s="85">
        <f t="shared" si="21"/>
        <v>2.5</v>
      </c>
      <c r="FW17" s="85">
        <f t="shared" si="21"/>
        <v>0.8</v>
      </c>
      <c r="FX17" s="85">
        <f t="shared" si="21"/>
        <v>0</v>
      </c>
      <c r="FY17" s="80"/>
      <c r="FZ17" s="80"/>
      <c r="GA17" s="80"/>
      <c r="GB17" s="80"/>
      <c r="GC17" s="84" t="s">
        <v>170</v>
      </c>
      <c r="GD17" s="85">
        <f>IF(GD7="-",NA(),GD7)</f>
        <v>69</v>
      </c>
      <c r="GE17" s="85">
        <f t="shared" ref="GE17:GH17" si="22">IF(GE7="-",NA(),GE7)</f>
        <v>67.900000000000006</v>
      </c>
      <c r="GF17" s="85">
        <f t="shared" si="22"/>
        <v>68.599999999999994</v>
      </c>
      <c r="GG17" s="85">
        <f t="shared" si="22"/>
        <v>67.400000000000006</v>
      </c>
      <c r="GH17" s="85">
        <f t="shared" si="22"/>
        <v>68.8</v>
      </c>
      <c r="GI17" s="80"/>
      <c r="GJ17" s="80"/>
      <c r="GK17" s="80"/>
      <c r="GL17" s="80"/>
      <c r="GM17" s="84" t="s">
        <v>170</v>
      </c>
      <c r="GN17" s="85">
        <f>IF(GN7="-",NA(),GN7)</f>
        <v>0</v>
      </c>
      <c r="GO17" s="85">
        <f t="shared" ref="GO17:GR17" si="23">IF(GO7="-",NA(),GO7)</f>
        <v>0</v>
      </c>
      <c r="GP17" s="85">
        <f t="shared" si="23"/>
        <v>0</v>
      </c>
      <c r="GQ17" s="85">
        <f t="shared" si="23"/>
        <v>0</v>
      </c>
      <c r="GR17" s="85">
        <f t="shared" si="23"/>
        <v>0</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t="e">
        <f>IF(KW7="-",NA(),KW7)</f>
        <v>#N/A</v>
      </c>
      <c r="KX17" s="85" t="e">
        <f t="shared" ref="KX17:LA17" si="34">IF(KX7="-",NA(),KX7)</f>
        <v>#N/A</v>
      </c>
      <c r="KY17" s="85" t="e">
        <f t="shared" si="34"/>
        <v>#N/A</v>
      </c>
      <c r="KZ17" s="85" t="e">
        <f t="shared" si="34"/>
        <v>#N/A</v>
      </c>
      <c r="LA17" s="85" t="e">
        <f t="shared" si="34"/>
        <v>#N/A</v>
      </c>
      <c r="LB17" s="80"/>
      <c r="LC17" s="80"/>
      <c r="LD17" s="80"/>
      <c r="LE17" s="80"/>
      <c r="LF17" s="84" t="s">
        <v>170</v>
      </c>
      <c r="LG17" s="85" t="e">
        <f>IF(LG7="-",NA(),LG7)</f>
        <v>#N/A</v>
      </c>
      <c r="LH17" s="85" t="e">
        <f t="shared" ref="LH17:LK17" si="35">IF(LH7="-",NA(),LH7)</f>
        <v>#N/A</v>
      </c>
      <c r="LI17" s="85" t="e">
        <f t="shared" si="35"/>
        <v>#N/A</v>
      </c>
      <c r="LJ17" s="85" t="e">
        <f t="shared" si="35"/>
        <v>#N/A</v>
      </c>
      <c r="LK17" s="85" t="e">
        <f t="shared" si="35"/>
        <v>#N/A</v>
      </c>
      <c r="LL17" s="80"/>
      <c r="LM17" s="80"/>
      <c r="LN17" s="80"/>
      <c r="LO17" s="80"/>
      <c r="LP17" s="84" t="s">
        <v>170</v>
      </c>
      <c r="LQ17" s="85" t="e">
        <f>IF(LQ7="-",NA(),LQ7)</f>
        <v>#N/A</v>
      </c>
      <c r="LR17" s="85" t="e">
        <f t="shared" ref="LR17:LU17" si="36">IF(LR7="-",NA(),LR7)</f>
        <v>#N/A</v>
      </c>
      <c r="LS17" s="85" t="e">
        <f t="shared" si="36"/>
        <v>#N/A</v>
      </c>
      <c r="LT17" s="85" t="e">
        <f t="shared" si="36"/>
        <v>#N/A</v>
      </c>
      <c r="LU17" s="85" t="e">
        <f t="shared" si="36"/>
        <v>#N/A</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172</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172</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172</v>
      </c>
      <c r="CF18" s="85">
        <f>IF(CK7="-",NA(),CK7)</f>
        <v>9078.5</v>
      </c>
      <c r="CG18" s="85">
        <f t="shared" ref="CG18:CJ18" si="42">IF(CL7="-",NA(),CL7)</f>
        <v>9106</v>
      </c>
      <c r="CH18" s="85">
        <f t="shared" si="42"/>
        <v>9268.1</v>
      </c>
      <c r="CI18" s="85">
        <f t="shared" si="42"/>
        <v>9846.1</v>
      </c>
      <c r="CJ18" s="85">
        <f t="shared" si="42"/>
        <v>10480.4</v>
      </c>
      <c r="CK18" s="80"/>
      <c r="CL18" s="80"/>
      <c r="CM18" s="80"/>
      <c r="CN18" s="80"/>
      <c r="CO18" s="84" t="s">
        <v>172</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172</v>
      </c>
      <c r="DA18" s="85">
        <f>IF(DF7="-",NA(),DF7)</f>
        <v>35</v>
      </c>
      <c r="DB18" s="85">
        <f t="shared" ref="DB18:DE18" si="44">IF(DG7="-",NA(),DG7)</f>
        <v>34.799999999999997</v>
      </c>
      <c r="DC18" s="85">
        <f t="shared" si="44"/>
        <v>34.4</v>
      </c>
      <c r="DD18" s="85">
        <f t="shared" si="44"/>
        <v>31.9</v>
      </c>
      <c r="DE18" s="85">
        <f t="shared" si="44"/>
        <v>31.3</v>
      </c>
      <c r="DF18" s="80"/>
      <c r="DG18" s="80"/>
      <c r="DH18" s="80"/>
      <c r="DI18" s="80"/>
      <c r="DJ18" s="84" t="s">
        <v>172</v>
      </c>
      <c r="DK18" s="85">
        <f>IF(DP7="-",NA(),DP7)</f>
        <v>20</v>
      </c>
      <c r="DL18" s="85">
        <f t="shared" ref="DL18:DO18" si="45">IF(DQ7="-",NA(),DQ7)</f>
        <v>18.5</v>
      </c>
      <c r="DM18" s="85">
        <f t="shared" si="45"/>
        <v>20.5</v>
      </c>
      <c r="DN18" s="85">
        <f t="shared" si="45"/>
        <v>18.899999999999999</v>
      </c>
      <c r="DO18" s="85">
        <f t="shared" si="45"/>
        <v>20.9</v>
      </c>
      <c r="DP18" s="80"/>
      <c r="DQ18" s="80"/>
      <c r="DR18" s="80"/>
      <c r="DS18" s="80"/>
      <c r="DT18" s="84" t="s">
        <v>172</v>
      </c>
      <c r="DU18" s="85">
        <f>IF(DZ7="-",NA(),DZ7)</f>
        <v>90.4</v>
      </c>
      <c r="DV18" s="85">
        <f t="shared" ref="DV18:DY18" si="46">IF(EA7="-",NA(),EA7)</f>
        <v>94</v>
      </c>
      <c r="DW18" s="85">
        <f t="shared" si="46"/>
        <v>96.3</v>
      </c>
      <c r="DX18" s="85">
        <f t="shared" si="46"/>
        <v>102.6</v>
      </c>
      <c r="DY18" s="85">
        <f t="shared" si="46"/>
        <v>105.3</v>
      </c>
      <c r="DZ18" s="80"/>
      <c r="EA18" s="80"/>
      <c r="EB18" s="80"/>
      <c r="EC18" s="80"/>
      <c r="ED18" s="84" t="s">
        <v>172</v>
      </c>
      <c r="EE18" s="85">
        <f>IF(EJ7="-",NA(),EJ7)</f>
        <v>61.2</v>
      </c>
      <c r="EF18" s="85">
        <f t="shared" ref="EF18:EI18" si="47">IF(EK7="-",NA(),EK7)</f>
        <v>61.9</v>
      </c>
      <c r="EG18" s="85">
        <f t="shared" si="47"/>
        <v>62</v>
      </c>
      <c r="EH18" s="85">
        <f t="shared" si="47"/>
        <v>60.7</v>
      </c>
      <c r="EI18" s="85">
        <f t="shared" si="47"/>
        <v>60.9</v>
      </c>
      <c r="EJ18" s="80"/>
      <c r="EK18" s="80"/>
      <c r="EL18" s="80"/>
      <c r="EM18" s="80"/>
      <c r="EN18" s="84" t="s">
        <v>172</v>
      </c>
      <c r="EO18" s="85">
        <f>IF(ET7="-",NA(),ET7)</f>
        <v>22.6</v>
      </c>
      <c r="EP18" s="85">
        <f t="shared" ref="EP18:ES18" si="48">IF(EU7="-",NA(),EU7)</f>
        <v>23.3</v>
      </c>
      <c r="EQ18" s="85">
        <f t="shared" si="48"/>
        <v>25</v>
      </c>
      <c r="ER18" s="85">
        <f t="shared" si="48"/>
        <v>29.2</v>
      </c>
      <c r="ES18" s="85">
        <f t="shared" si="48"/>
        <v>30.9</v>
      </c>
      <c r="ET18" s="80"/>
      <c r="EU18" s="80"/>
      <c r="EV18" s="80"/>
      <c r="EW18" s="80"/>
      <c r="EX18" s="80"/>
      <c r="EY18" s="84" t="s">
        <v>172</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172</v>
      </c>
      <c r="FJ18" s="85">
        <f>IF(OR(NOT($FJ$8),FO7="-"),NA(),FO7)</f>
        <v>21.5</v>
      </c>
      <c r="FK18" s="85">
        <f>IF(OR(NOT($FJ$8),FP7="-"),NA(),FP7)</f>
        <v>20</v>
      </c>
      <c r="FL18" s="85">
        <f>IF(OR(NOT($FJ$8),FQ7="-"),NA(),FQ7)</f>
        <v>21.9</v>
      </c>
      <c r="FM18" s="85">
        <f>IF(OR(NOT($FJ$8),FR7="-"),NA(),FR7)</f>
        <v>20.2</v>
      </c>
      <c r="FN18" s="85">
        <f>IF(OR(NOT($FJ$8),FS7="-"),NA(),FS7)</f>
        <v>22</v>
      </c>
      <c r="FO18" s="80"/>
      <c r="FP18" s="80"/>
      <c r="FQ18" s="80"/>
      <c r="FR18" s="80"/>
      <c r="FS18" s="84" t="s">
        <v>172</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172</v>
      </c>
      <c r="GD18" s="85">
        <f>IF(OR(NOT($GD$8),GI7="-"),NA(),GI7)</f>
        <v>63.4</v>
      </c>
      <c r="GE18" s="85">
        <f>IF(OR(NOT($GD$8),GJ7="-"),NA(),GJ7)</f>
        <v>63.8</v>
      </c>
      <c r="GF18" s="85">
        <f>IF(OR(NOT($GD$8),GK7="-"),NA(),GK7)</f>
        <v>63.6</v>
      </c>
      <c r="GG18" s="85">
        <f>IF(OR(NOT($GD$8),GL7="-"),NA(),GL7)</f>
        <v>62</v>
      </c>
      <c r="GH18" s="85">
        <f>IF(OR(NOT($GD$8),GM7="-"),NA(),GM7)</f>
        <v>62</v>
      </c>
      <c r="GI18" s="80"/>
      <c r="GJ18" s="80"/>
      <c r="GK18" s="80"/>
      <c r="GL18" s="80"/>
      <c r="GM18" s="84" t="s">
        <v>172</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172</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174</v>
      </c>
      <c r="C20" s="178"/>
      <c r="D20" s="80"/>
    </row>
    <row r="21" spans="1:374" x14ac:dyDescent="0.15">
      <c r="A21" s="77">
        <f t="shared" si="7"/>
        <v>7</v>
      </c>
      <c r="B21" s="178" t="s">
        <v>175</v>
      </c>
      <c r="C21" s="178"/>
      <c r="D21" s="80"/>
    </row>
    <row r="22" spans="1:374" x14ac:dyDescent="0.15">
      <c r="A22" s="77">
        <f t="shared" si="7"/>
        <v>8</v>
      </c>
      <c r="B22" s="178" t="s">
        <v>176</v>
      </c>
      <c r="C22" s="178"/>
      <c r="D22" s="80"/>
      <c r="E22" s="180" t="s">
        <v>177</v>
      </c>
      <c r="F22" s="181"/>
      <c r="G22" s="181"/>
      <c r="H22" s="181"/>
      <c r="I22" s="182"/>
    </row>
    <row r="23" spans="1:374" x14ac:dyDescent="0.15">
      <c r="A23" s="77">
        <f t="shared" si="7"/>
        <v>9</v>
      </c>
      <c r="B23" s="178" t="s">
        <v>178</v>
      </c>
      <c r="C23" s="178"/>
      <c r="D23" s="80"/>
      <c r="E23" s="183"/>
      <c r="F23" s="184"/>
      <c r="G23" s="184"/>
      <c r="H23" s="184"/>
      <c r="I23" s="185"/>
    </row>
    <row r="24" spans="1:374" x14ac:dyDescent="0.15">
      <c r="A24" s="77">
        <f t="shared" si="7"/>
        <v>10</v>
      </c>
      <c r="B24" s="178" t="s">
        <v>179</v>
      </c>
      <c r="C24" s="178"/>
      <c r="D24" s="80"/>
      <c r="E24" s="183"/>
      <c r="F24" s="184"/>
      <c r="G24" s="184"/>
      <c r="H24" s="184"/>
      <c r="I24" s="185"/>
    </row>
    <row r="25" spans="1:374" x14ac:dyDescent="0.15">
      <c r="A25" s="77">
        <f t="shared" si="7"/>
        <v>11</v>
      </c>
      <c r="B25" s="178" t="s">
        <v>180</v>
      </c>
      <c r="C25" s="178"/>
      <c r="D25" s="80"/>
      <c r="E25" s="183"/>
      <c r="F25" s="184"/>
      <c r="G25" s="184"/>
      <c r="H25" s="184"/>
      <c r="I25" s="185"/>
    </row>
    <row r="26" spans="1:374" x14ac:dyDescent="0.15">
      <c r="A26" s="77">
        <f t="shared" si="7"/>
        <v>12</v>
      </c>
      <c r="B26" s="178" t="s">
        <v>181</v>
      </c>
      <c r="C26" s="178"/>
      <c r="D26" s="80"/>
      <c r="E26" s="183"/>
      <c r="F26" s="184"/>
      <c r="G26" s="184"/>
      <c r="H26" s="184"/>
      <c r="I26" s="185"/>
    </row>
    <row r="27" spans="1:374" x14ac:dyDescent="0.15">
      <c r="A27" s="77">
        <f t="shared" si="7"/>
        <v>13</v>
      </c>
      <c r="B27" s="178" t="s">
        <v>182</v>
      </c>
      <c r="C27" s="178"/>
      <c r="D27" s="80"/>
      <c r="E27" s="183"/>
      <c r="F27" s="184"/>
      <c r="G27" s="184"/>
      <c r="H27" s="184"/>
      <c r="I27" s="185"/>
    </row>
    <row r="28" spans="1:374" x14ac:dyDescent="0.15">
      <c r="A28" s="77">
        <f t="shared" si="7"/>
        <v>14</v>
      </c>
      <c r="B28" s="178" t="s">
        <v>183</v>
      </c>
      <c r="C28" s="178"/>
      <c r="D28" s="80"/>
      <c r="E28" s="183"/>
      <c r="F28" s="184"/>
      <c r="G28" s="184"/>
      <c r="H28" s="184"/>
      <c r="I28" s="185"/>
    </row>
    <row r="29" spans="1:374" x14ac:dyDescent="0.15">
      <c r="A29" s="77">
        <f t="shared" si="7"/>
        <v>15</v>
      </c>
      <c r="B29" s="178" t="s">
        <v>184</v>
      </c>
      <c r="C29" s="178"/>
      <c r="D29" s="80"/>
      <c r="E29" s="183"/>
      <c r="F29" s="184"/>
      <c r="G29" s="184"/>
      <c r="H29" s="184"/>
      <c r="I29" s="185"/>
    </row>
    <row r="30" spans="1:374" x14ac:dyDescent="0.15">
      <c r="A30" s="77">
        <f t="shared" si="7"/>
        <v>16</v>
      </c>
      <c r="B30" s="178" t="s">
        <v>185</v>
      </c>
      <c r="C30" s="178"/>
      <c r="D30" s="80"/>
      <c r="E30" s="183"/>
      <c r="F30" s="184"/>
      <c r="G30" s="184"/>
      <c r="H30" s="184"/>
      <c r="I30" s="185"/>
    </row>
    <row r="31" spans="1:374" x14ac:dyDescent="0.15">
      <c r="A31" s="77">
        <f t="shared" si="7"/>
        <v>17</v>
      </c>
      <c r="B31" s="178" t="s">
        <v>186</v>
      </c>
      <c r="C31" s="178"/>
      <c r="D31" s="80"/>
      <c r="E31" s="183"/>
      <c r="F31" s="184"/>
      <c r="G31" s="184"/>
      <c r="H31" s="184"/>
      <c r="I31" s="185"/>
    </row>
    <row r="32" spans="1:374" x14ac:dyDescent="0.15">
      <c r="A32" s="77">
        <f t="shared" si="7"/>
        <v>18</v>
      </c>
      <c r="B32" s="178" t="s">
        <v>187</v>
      </c>
      <c r="C32" s="178"/>
      <c r="D32" s="80"/>
      <c r="E32" s="183"/>
      <c r="F32" s="184"/>
      <c r="G32" s="184"/>
      <c r="H32" s="184"/>
      <c r="I32" s="185"/>
    </row>
    <row r="33" spans="1:9" x14ac:dyDescent="0.15">
      <c r="A33" s="77">
        <f t="shared" si="7"/>
        <v>19</v>
      </c>
      <c r="B33" s="178" t="s">
        <v>188</v>
      </c>
      <c r="C33" s="178"/>
      <c r="D33" s="80"/>
      <c r="E33" s="183"/>
      <c r="F33" s="184"/>
      <c r="G33" s="184"/>
      <c r="H33" s="184"/>
      <c r="I33" s="185"/>
    </row>
    <row r="34" spans="1:9" x14ac:dyDescent="0.15">
      <c r="A34" s="77">
        <f t="shared" si="7"/>
        <v>20</v>
      </c>
      <c r="B34" s="178" t="s">
        <v>189</v>
      </c>
      <c r="C34" s="178"/>
      <c r="D34" s="80"/>
      <c r="E34" s="183"/>
      <c r="F34" s="184"/>
      <c r="G34" s="184"/>
      <c r="H34" s="184"/>
      <c r="I34" s="185"/>
    </row>
    <row r="35" spans="1:9" ht="25.5" customHeight="1" x14ac:dyDescent="0.15">
      <c r="E35" s="186"/>
      <c r="F35" s="187"/>
      <c r="G35" s="187"/>
      <c r="H35" s="187"/>
      <c r="I35" s="188"/>
    </row>
    <row r="36" spans="1:9" x14ac:dyDescent="0.15">
      <c r="A36" t="s">
        <v>190</v>
      </c>
      <c r="B36" t="s">
        <v>191</v>
      </c>
    </row>
    <row r="37" spans="1:9" x14ac:dyDescent="0.15">
      <c r="A37" t="s">
        <v>192</v>
      </c>
      <c r="B37" t="s">
        <v>193</v>
      </c>
    </row>
    <row r="38" spans="1:9" x14ac:dyDescent="0.15">
      <c r="A38" t="s">
        <v>194</v>
      </c>
      <c r="B38" t="s">
        <v>195</v>
      </c>
    </row>
    <row r="39" spans="1:9" x14ac:dyDescent="0.15">
      <c r="A39" t="s">
        <v>196</v>
      </c>
      <c r="B39" t="s">
        <v>197</v>
      </c>
    </row>
    <row r="40" spans="1:9" x14ac:dyDescent="0.15">
      <c r="A40" t="s">
        <v>198</v>
      </c>
      <c r="B40" t="s">
        <v>199</v>
      </c>
    </row>
    <row r="41" spans="1:9" x14ac:dyDescent="0.15">
      <c r="A41" t="s">
        <v>200</v>
      </c>
      <c r="B41" t="s">
        <v>201</v>
      </c>
    </row>
    <row r="42" spans="1:9" x14ac:dyDescent="0.15">
      <c r="A42" t="s">
        <v>202</v>
      </c>
      <c r="B42" t="s">
        <v>203</v>
      </c>
    </row>
    <row r="43" spans="1:9" x14ac:dyDescent="0.15">
      <c r="A43" t="s">
        <v>204</v>
      </c>
      <c r="B43" t="s">
        <v>205</v>
      </c>
    </row>
    <row r="44" spans="1:9" x14ac:dyDescent="0.15">
      <c r="A44" t="s">
        <v>206</v>
      </c>
      <c r="B44" t="s">
        <v>207</v>
      </c>
    </row>
    <row r="45" spans="1:9" x14ac:dyDescent="0.15">
      <c r="A45" t="s">
        <v>208</v>
      </c>
      <c r="B45" t="s">
        <v>209</v>
      </c>
    </row>
    <row r="46" spans="1:9" x14ac:dyDescent="0.15">
      <c r="A46" t="s">
        <v>210</v>
      </c>
      <c r="B46" t="s">
        <v>211</v>
      </c>
    </row>
    <row r="47" spans="1:9" x14ac:dyDescent="0.15">
      <c r="A47" t="s">
        <v>212</v>
      </c>
      <c r="B47" t="s">
        <v>213</v>
      </c>
    </row>
    <row r="48" spans="1:9" x14ac:dyDescent="0.15">
      <c r="A48" t="s">
        <v>214</v>
      </c>
      <c r="B48" t="s">
        <v>215</v>
      </c>
    </row>
    <row r="49" spans="1:2" x14ac:dyDescent="0.15">
      <c r="A49" t="s">
        <v>216</v>
      </c>
      <c r="B49" t="s">
        <v>217</v>
      </c>
    </row>
    <row r="50" spans="1:2" x14ac:dyDescent="0.15">
      <c r="A50" t="s">
        <v>218</v>
      </c>
      <c r="B50" t="s">
        <v>219</v>
      </c>
    </row>
    <row r="51" spans="1:2" x14ac:dyDescent="0.15">
      <c r="A51" t="s">
        <v>220</v>
      </c>
      <c r="B51" t="s">
        <v>221</v>
      </c>
    </row>
    <row r="52" spans="1:2" x14ac:dyDescent="0.15">
      <c r="A52" t="s">
        <v>222</v>
      </c>
      <c r="B52" t="s">
        <v>223</v>
      </c>
    </row>
    <row r="53" spans="1:2" x14ac:dyDescent="0.15">
      <c r="A53" t="s">
        <v>224</v>
      </c>
      <c r="B53" t="s">
        <v>225</v>
      </c>
    </row>
    <row r="54" spans="1:2" x14ac:dyDescent="0.15">
      <c r="A54" t="s">
        <v>226</v>
      </c>
      <c r="B54" t="s">
        <v>227</v>
      </c>
    </row>
    <row r="55" spans="1:2" x14ac:dyDescent="0.15">
      <c r="A55" t="s">
        <v>228</v>
      </c>
      <c r="B55" t="s">
        <v>229</v>
      </c>
    </row>
    <row r="56" spans="1:2" x14ac:dyDescent="0.15">
      <c r="A56" t="s">
        <v>230</v>
      </c>
      <c r="B56" t="s">
        <v>231</v>
      </c>
    </row>
    <row r="57" spans="1:2" x14ac:dyDescent="0.15">
      <c r="A57" t="s">
        <v>232</v>
      </c>
      <c r="B57" t="s">
        <v>233</v>
      </c>
    </row>
    <row r="58" spans="1:2" x14ac:dyDescent="0.15">
      <c r="A58" t="s">
        <v>234</v>
      </c>
      <c r="B58" t="s">
        <v>235</v>
      </c>
    </row>
    <row r="59" spans="1:2" x14ac:dyDescent="0.15">
      <c r="A59" t="s">
        <v>236</v>
      </c>
      <c r="B59" t="s">
        <v>237</v>
      </c>
    </row>
    <row r="60" spans="1:2" x14ac:dyDescent="0.15">
      <c r="A60" t="s">
        <v>238</v>
      </c>
      <c r="B60" t="s">
        <v>239</v>
      </c>
    </row>
    <row r="61" spans="1:2" x14ac:dyDescent="0.15">
      <c r="A61" t="s">
        <v>240</v>
      </c>
      <c r="B61" t="s">
        <v>241</v>
      </c>
    </row>
    <row r="62" spans="1:2" x14ac:dyDescent="0.15">
      <c r="A62" t="s">
        <v>242</v>
      </c>
      <c r="B62" t="s">
        <v>243</v>
      </c>
    </row>
    <row r="63" spans="1:2" x14ac:dyDescent="0.15">
      <c r="A63" t="s">
        <v>244</v>
      </c>
      <c r="B63" t="s">
        <v>245</v>
      </c>
    </row>
    <row r="64" spans="1:2" x14ac:dyDescent="0.15">
      <c r="A64" t="s">
        <v>246</v>
      </c>
      <c r="B64" t="s">
        <v>247</v>
      </c>
    </row>
    <row r="65" spans="1:2" x14ac:dyDescent="0.15">
      <c r="A65" t="s">
        <v>248</v>
      </c>
      <c r="B65" t="s">
        <v>249</v>
      </c>
    </row>
    <row r="66" spans="1:2" x14ac:dyDescent="0.15">
      <c r="A66" t="s">
        <v>250</v>
      </c>
      <c r="B66" t="s">
        <v>251</v>
      </c>
    </row>
    <row r="67" spans="1:2" x14ac:dyDescent="0.15">
      <c r="A67" t="s">
        <v>252</v>
      </c>
      <c r="B67" t="s">
        <v>251</v>
      </c>
    </row>
    <row r="68" spans="1:2" x14ac:dyDescent="0.15">
      <c r="A68" t="s">
        <v>253</v>
      </c>
      <c r="B68" t="s">
        <v>251</v>
      </c>
    </row>
    <row r="69" spans="1:2" x14ac:dyDescent="0.15">
      <c r="A69" t="s">
        <v>254</v>
      </c>
      <c r="B69" t="s">
        <v>251</v>
      </c>
    </row>
    <row r="70" spans="1:2" x14ac:dyDescent="0.15">
      <c r="A70" t="s">
        <v>255</v>
      </c>
      <c r="B70" t="s">
        <v>251</v>
      </c>
    </row>
    <row r="71" spans="1:2" x14ac:dyDescent="0.15">
      <c r="A71" t="s">
        <v>256</v>
      </c>
      <c r="B71" t="s">
        <v>251</v>
      </c>
    </row>
    <row r="72" spans="1:2" x14ac:dyDescent="0.15">
      <c r="A72" t="s">
        <v>257</v>
      </c>
      <c r="B72" t="s">
        <v>251</v>
      </c>
    </row>
    <row r="73" spans="1:2" x14ac:dyDescent="0.15">
      <c r="A73" t="s">
        <v>258</v>
      </c>
      <c r="B73" t="s">
        <v>251</v>
      </c>
    </row>
    <row r="74" spans="1:2" x14ac:dyDescent="0.15">
      <c r="A74" t="s">
        <v>259</v>
      </c>
      <c r="B74" t="s">
        <v>251</v>
      </c>
    </row>
    <row r="75" spans="1:2" x14ac:dyDescent="0.15">
      <c r="A75" t="s">
        <v>260</v>
      </c>
      <c r="B75" t="s">
        <v>251</v>
      </c>
    </row>
    <row r="76" spans="1:2" x14ac:dyDescent="0.15">
      <c r="A76" t="s">
        <v>261</v>
      </c>
      <c r="B76" t="s">
        <v>251</v>
      </c>
    </row>
    <row r="77" spans="1:2" x14ac:dyDescent="0.15">
      <c r="A77" t="s">
        <v>262</v>
      </c>
      <c r="B77" t="s">
        <v>251</v>
      </c>
    </row>
    <row r="78" spans="1:2" x14ac:dyDescent="0.15">
      <c r="A78" t="s">
        <v>263</v>
      </c>
      <c r="B78" t="s">
        <v>251</v>
      </c>
    </row>
    <row r="79" spans="1:2" x14ac:dyDescent="0.15">
      <c r="A79" t="s">
        <v>264</v>
      </c>
      <c r="B79" t="s">
        <v>251</v>
      </c>
    </row>
    <row r="80" spans="1:2" x14ac:dyDescent="0.15">
      <c r="A80" t="s">
        <v>265</v>
      </c>
      <c r="B80" t="s">
        <v>251</v>
      </c>
    </row>
    <row r="81" spans="1:2" x14ac:dyDescent="0.15">
      <c r="A81" t="s">
        <v>266</v>
      </c>
      <c r="B81" t="s">
        <v>251</v>
      </c>
    </row>
    <row r="82" spans="1:2" x14ac:dyDescent="0.15">
      <c r="A82" t="s">
        <v>267</v>
      </c>
      <c r="B82" t="s">
        <v>251</v>
      </c>
    </row>
    <row r="83" spans="1:2" x14ac:dyDescent="0.15">
      <c r="A83" t="s">
        <v>268</v>
      </c>
      <c r="B83" t="s">
        <v>251</v>
      </c>
    </row>
    <row r="84" spans="1:2" x14ac:dyDescent="0.15">
      <c r="A84" t="s">
        <v>269</v>
      </c>
      <c r="B84" t="s">
        <v>251</v>
      </c>
    </row>
    <row r="85" spans="1:2" x14ac:dyDescent="0.15">
      <c r="A85" t="s">
        <v>270</v>
      </c>
      <c r="B85" t="s">
        <v>251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2024-01-29T07:27:08Z</cp:lastPrinted>
  <dcterms:created xsi:type="dcterms:W3CDTF">2024-01-23T03:13:58Z</dcterms:created>
  <dcterms:modified xsi:type="dcterms:W3CDTF">2024-02-01T06:12:12Z</dcterms:modified>
  <cp:category/>
</cp:coreProperties>
</file>