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11\経営課\経営班、戦略推進班（2023）\36 各種照会等（財政課）\240122【照会】公営企業に係る経営比較分析表（令和4年度決算）の分析等について（依頼）\02 【様式】経営比較分析表\"/>
    </mc:Choice>
  </mc:AlternateContent>
  <workbookProtection workbookAlgorithmName="SHA-512" workbookHashValue="4qUIWHBV7UgvacYXD3pkbtWNU7pWIELFHzoOn8T9bZBbYbO5YhZdIvrXkjAZNMaeXC5SfrcZXRLEXDnicHSL8A==" workbookSaltValue="ySlXs32QJju313CwJxL7aw==" workbookSpinCount="100000" lockStructure="1"/>
  <bookViews>
    <workbookView xWindow="0" yWindow="0" windowWidth="28800" windowHeight="12470"/>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G30" i="4" l="1"/>
  <c r="BG51" i="4"/>
  <c r="AV76" i="4"/>
  <c r="KO51" i="4"/>
  <c r="KO30" i="4"/>
  <c r="FX30" i="4"/>
  <c r="LE76" i="4"/>
  <c r="FX51" i="4"/>
  <c r="HP76" i="4"/>
  <c r="HA76" i="4"/>
  <c r="AN51" i="4"/>
  <c r="FE30" i="4"/>
  <c r="AN30" i="4"/>
  <c r="JV51" i="4"/>
  <c r="FE51" i="4"/>
  <c r="AG76" i="4"/>
  <c r="JV30" i="4"/>
  <c r="KP76" i="4"/>
  <c r="BK76" i="4"/>
  <c r="LH51" i="4"/>
  <c r="GQ30" i="4"/>
  <c r="BZ30" i="4"/>
  <c r="LT76" i="4"/>
  <c r="GQ51" i="4"/>
  <c r="LH30" i="4"/>
  <c r="IE76" i="4"/>
  <c r="BZ51" i="4"/>
  <c r="KA76" i="4"/>
  <c r="EL51" i="4"/>
  <c r="JC30" i="4"/>
  <c r="GL76" i="4"/>
  <c r="U51" i="4"/>
  <c r="EL30" i="4"/>
  <c r="U30" i="4"/>
  <c r="R76" i="4"/>
  <c r="JC51" i="4"/>
</calcChain>
</file>

<file path=xl/sharedStrings.xml><?xml version="1.0" encoding="utf-8"?>
<sst xmlns="http://schemas.openxmlformats.org/spreadsheetml/2006/main" count="232" uniqueCount="131">
  <si>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</si>
  <si>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</si>
  <si>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</si>
  <si>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</si>
  <si>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</si>
  <si>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</si>
  <si>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</si>
  <si>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</si>
  <si>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</si>
  <si>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</si>
  <si>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</si>
  <si>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</si>
  <si>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</si>
  <si>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</si>
  <si>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</si>
  <si>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</si>
  <si>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</si>
  <si>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</si>
  <si>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</si>
  <si>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</si>
  <si>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</si>
  <si>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</si>
  <si>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</si>
  <si>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</si>
  <si>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</si>
  <si>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</si>
  <si>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</si>
  <si>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</si>
  <si>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</si>
  <si>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</si>
  <si>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</si>
  <si>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</si>
  <si>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</si>
  <si>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</si>
  <si>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</si>
  <si>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</si>
  <si>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</si>
  <si>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</si>
  <si>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</si>
  <si>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</si>
  <si>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</si>
  <si>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</si>
  <si>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</si>
  <si>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</si>
  <si>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</si>
  <si>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</si>
  <si>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</si>
  <si>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</si>
  <si>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</si>
  <si>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</si>
  <si>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</si>
  <si>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</si>
  <si>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</si>
  <si>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</si>
  <si>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</si>
  <si>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</si>
  <si>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</si>
  <si>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</si>
  <si>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</si>
  <si>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</si>
  <si>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</si>
  <si>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</si>
  <si>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</si>
  <si>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</si>
  <si>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</si>
  <si>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</si>
  <si>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</si>
  <si>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</si>
  <si>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</si>
  <si>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</si>
  <si>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</si>
  <si>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</si>
  <si>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</si>
  <si>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</si>
  <si>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</si>
  <si>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</si>
  <si>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</si>
  <si>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</si>
  <si>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</si>
  <si>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</si>
  <si>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</si>
  <si>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</si>
  <si>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</si>
  <si>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</si>
  <si>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</si>
  <si>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</si>
  <si>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</si>
  <si>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</si>
  <si>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</si>
  <si>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</si>
  <si>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</si>
  <si>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</si>
  <si>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</si>
  <si>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</si>
  <si>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</si>
  <si>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</si>
  <si>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</si>
  <si>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</si>
  <si>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</si>
  <si>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</si>
  <si>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</si>
  <si>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</si>
  <si>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</si>
  <si>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</si>
  <si>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</si>
  <si>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</si>
  <si>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</si>
  <si>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</si>
  <si>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</si>
  <si>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</si>
  <si>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熊本県</t>
  </si>
  <si>
    <t>熊本県営有料駐車場</t>
  </si>
  <si>
    <t>法適用</t>
  </si>
  <si>
    <t>駐車場整備事業</t>
  </si>
  <si>
    <t>-</t>
  </si>
  <si>
    <t>Ａ１Ｂ１</t>
  </si>
  <si>
    <t>非設置</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</si>
  <si>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</si>
  <si>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</si>
  <si>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</si>
  <si>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</si>
  <si>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</si>
  <si>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</si>
  <si>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</si>
  <si>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</si>
  <si>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</si>
  <si>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</si>
  <si>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●有形固定資産減価償却率
　建設から40年以上が経過。有形固定資産減価償却率は年々増加し、全国平均を上回る86.0%となっている。なお、平成30年度に施設の保全計画を策定しており、今後も計画的な維持管理を実施していく。
</t>
    <rPh sb="21" eb="23">
      <t>イジョウ</t>
    </rPh>
    <rPh sb="95" eb="96">
      <t>テキ</t>
    </rPh>
    <phoneticPr fontId="5"/>
  </si>
  <si>
    <t xml:space="preserve">【県営有料駐車場】
　（自走式立体駐車場、時間貸し・定期貸し）　
　令和4年度は、新型コロナウイルス感染症に伴う外出自粛の要請が令和2年度～令和3年度に比べて緩和されたため、利用台数が増加した。更に、協定に基づく納付金額の増及び修繕費や減価償却費の減に伴い営業費用が減少したため、各指標とも前年度より増加している。
●経常収支比率
●売上高ＧＯＰ（営業利益）比率
●ＥＢＩＴＤＡ（減価償却前営業利益）
　納付金額の増及び修繕費（営業費用）や減価償却費の減等により前年度に比べ増加するとともに、平均値をほぼ上回り、順調に推移している。
</t>
    <rPh sb="34" eb="36">
      <t>レイワ</t>
    </rPh>
    <rPh sb="37" eb="39">
      <t>ネンド</t>
    </rPh>
    <rPh sb="54" eb="55">
      <t>トモナ</t>
    </rPh>
    <rPh sb="61" eb="63">
      <t>ヨウセイ</t>
    </rPh>
    <rPh sb="64" eb="66">
      <t>レイワ</t>
    </rPh>
    <rPh sb="67" eb="69">
      <t>ネンド</t>
    </rPh>
    <rPh sb="70" eb="72">
      <t>レイワ</t>
    </rPh>
    <rPh sb="73" eb="75">
      <t>ネンド</t>
    </rPh>
    <rPh sb="76" eb="77">
      <t>クラ</t>
    </rPh>
    <rPh sb="79" eb="81">
      <t>カンワ</t>
    </rPh>
    <rPh sb="87" eb="91">
      <t>リヨウダイスウ</t>
    </rPh>
    <rPh sb="92" eb="94">
      <t>ゾウカ</t>
    </rPh>
    <rPh sb="97" eb="98">
      <t>サラ</t>
    </rPh>
    <rPh sb="100" eb="102">
      <t>キョウテイ</t>
    </rPh>
    <rPh sb="103" eb="104">
      <t>モト</t>
    </rPh>
    <rPh sb="106" eb="110">
      <t>ノウフキンガク</t>
    </rPh>
    <rPh sb="111" eb="112">
      <t>ゾウ</t>
    </rPh>
    <rPh sb="112" eb="113">
      <t>オヨ</t>
    </rPh>
    <rPh sb="118" eb="123">
      <t>ゲンカショウキャクヒ</t>
    </rPh>
    <rPh sb="124" eb="125">
      <t>ゲン</t>
    </rPh>
    <rPh sb="126" eb="127">
      <t>トモナ</t>
    </rPh>
    <rPh sb="128" eb="132">
      <t>エイギョウヒヨウ</t>
    </rPh>
    <rPh sb="133" eb="135">
      <t>ゲンショウ</t>
    </rPh>
    <rPh sb="150" eb="152">
      <t>ゾウカ</t>
    </rPh>
    <rPh sb="203" eb="207">
      <t>ノウフキンガク</t>
    </rPh>
    <rPh sb="208" eb="209">
      <t>ゾウ</t>
    </rPh>
    <rPh sb="209" eb="210">
      <t>オヨ</t>
    </rPh>
    <rPh sb="215" eb="217">
      <t>エイギョウ</t>
    </rPh>
    <rPh sb="217" eb="219">
      <t>ヒヨウ</t>
    </rPh>
    <rPh sb="221" eb="226">
      <t>ゲンカショウキャクヒ</t>
    </rPh>
    <rPh sb="227" eb="228">
      <t>ゲン</t>
    </rPh>
    <rPh sb="228" eb="229">
      <t>トウ</t>
    </rPh>
    <rPh sb="238" eb="240">
      <t>ゾウカ</t>
    </rPh>
    <rPh sb="247" eb="250">
      <t>ヘイキンチ</t>
    </rPh>
    <rPh sb="253" eb="255">
      <t>ウワマワ</t>
    </rPh>
    <rPh sb="257" eb="259">
      <t>ジュンチョウ</t>
    </rPh>
    <rPh sb="260" eb="262">
      <t>スイイ</t>
    </rPh>
    <phoneticPr fontId="5"/>
  </si>
  <si>
    <t>●稼働率
　令和4年度は、新型コロナウイルス感染症に伴う外出自粛の要請が令和2年度～令和3年度に比べて緩和されたため、利用台数が増加し全国平均を上回った。</t>
    <rPh sb="67" eb="71">
      <t>ゼンコクヘイキン</t>
    </rPh>
    <rPh sb="72" eb="74">
      <t>ウワマワ</t>
    </rPh>
    <phoneticPr fontId="5"/>
  </si>
  <si>
    <t xml:space="preserve">　有料駐車場は、平成28年度から指定管理者制度（利用料金制）を導入。令和3年度から第2期に移行し、民間企業のノウハウを活用した運営を行っている。導入以降、平成28年度の熊本地震による被災はあったものの安定した収益を確保していた。
　令和2年度以降、新型コロナウイルス感染症の影響により利用者数が大きく減少していたが、令和4年度は外出自粛の要請が緩和され利用者数が回復傾向にある。
　また、広報誌への掲載や熊本城マラソンオフィシャル更衣所としてのスペースを提供するなど、広報活動や中心市街地振興の支援を行った。
　今後も指定管理者と連携し、健全な経営に努める。
</t>
    <rPh sb="34" eb="36">
      <t>レイワ</t>
    </rPh>
    <rPh sb="37" eb="39">
      <t>ネンド</t>
    </rPh>
    <rPh sb="41" eb="42">
      <t>ダイ</t>
    </rPh>
    <rPh sb="43" eb="44">
      <t>キ</t>
    </rPh>
    <rPh sb="45" eb="47">
      <t>イコウ</t>
    </rPh>
    <rPh sb="121" eb="123">
      <t>イコウ</t>
    </rPh>
    <rPh sb="158" eb="160">
      <t>レイワ</t>
    </rPh>
    <rPh sb="161" eb="163">
      <t>ネンド</t>
    </rPh>
    <rPh sb="169" eb="171">
      <t>ヨウセイ</t>
    </rPh>
    <rPh sb="172" eb="174">
      <t>カンワ</t>
    </rPh>
    <rPh sb="176" eb="180">
      <t>リヨウシャスウ</t>
    </rPh>
    <rPh sb="181" eb="183">
      <t>カイフク</t>
    </rPh>
    <rPh sb="194" eb="197">
      <t>コウホウシ</t>
    </rPh>
    <rPh sb="199" eb="201">
      <t>ケイサイ</t>
    </rPh>
    <rPh sb="234" eb="236">
      <t>コウホウ</t>
    </rPh>
    <rPh sb="247" eb="249">
      <t>シエン</t>
    </rPh>
    <rPh sb="250" eb="2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</si>
</sst>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110.5</c:v>
                </c:pt>
                <c:pt idx="1">
                  <c:v>122.8</c:v>
                </c:pt>
                <c:pt idx="2">
                  <c:v>100</c:v>
                </c:pt>
                <c:pt idx="3">
                  <c:v>114</c:v>
                </c:pt>
                <c:pt idx="4">
                  <c:v>179</c:v>
                </c:pt>
              </c:numCache>
            </c:numRef>
          </c:val>
          <c:extLst>
            <c:ext xmlns:c16="http://schemas.microsoft.com/office/drawing/2014/chart" uri="{C3380CC4-5D6E-409C-BE32-E72D297353CC}">
              <c16:uniqueId val="{00000000-0776-4BD1-B892-A40172F0F9BD}"/>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123.1</c:v>
                </c:pt>
                <c:pt idx="1">
                  <c:v>124.1</c:v>
                </c:pt>
                <c:pt idx="2">
                  <c:v>83.6</c:v>
                </c:pt>
                <c:pt idx="3">
                  <c:v>101.2</c:v>
                </c:pt>
                <c:pt idx="4">
                  <c:v>128.30000000000001</c:v>
                </c:pt>
              </c:numCache>
            </c:numRef>
          </c:val>
          <c:smooth val="0"/>
          <c:extLst>
            <c:ext xmlns:c16="http://schemas.microsoft.com/office/drawing/2014/chart" uri="{C3380CC4-5D6E-409C-BE32-E72D297353CC}">
              <c16:uniqueId val="{00000001-0776-4BD1-B892-A40172F0F9BD}"/>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C2-495F-925F-AB1DEF14A1F2}"/>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c:v>
                </c:pt>
                <c:pt idx="1">
                  <c:v>12.5</c:v>
                </c:pt>
                <c:pt idx="2">
                  <c:v>6.1</c:v>
                </c:pt>
                <c:pt idx="3">
                  <c:v>1.7</c:v>
                </c:pt>
                <c:pt idx="4">
                  <c:v>0</c:v>
                </c:pt>
              </c:numCache>
            </c:numRef>
          </c:val>
          <c:smooth val="0"/>
          <c:extLst>
            <c:ext xmlns:c16="http://schemas.microsoft.com/office/drawing/2014/chart" uri="{C3380CC4-5D6E-409C-BE32-E72D297353CC}">
              <c16:uniqueId val="{00000001-26C2-495F-925F-AB1DEF14A1F2}"/>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FD-491A-B971-628E02D076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855.2</c:v>
                </c:pt>
                <c:pt idx="4">
                  <c:v>855</c:v>
                </c:pt>
              </c:numCache>
            </c:numRef>
          </c:val>
          <c:smooth val="0"/>
          <c:extLst>
            <c:ext xmlns:c16="http://schemas.microsoft.com/office/drawing/2014/chart" uri="{C3380CC4-5D6E-409C-BE32-E72D297353CC}">
              <c16:uniqueId val="{00000001-F3FD-491A-B971-628E02D076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71.8</c:v>
                </c:pt>
                <c:pt idx="1">
                  <c:v>75.400000000000006</c:v>
                </c:pt>
                <c:pt idx="2">
                  <c:v>79</c:v>
                </c:pt>
                <c:pt idx="3">
                  <c:v>83</c:v>
                </c:pt>
                <c:pt idx="4">
                  <c:v>86</c:v>
                </c:pt>
              </c:numCache>
            </c:numRef>
          </c:val>
          <c:extLst>
            <c:ext xmlns:c16="http://schemas.microsoft.com/office/drawing/2014/chart" uri="{C3380CC4-5D6E-409C-BE32-E72D297353CC}">
              <c16:uniqueId val="{00000000-4C34-422D-89D3-2F39BA032D71}"/>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37.4</c:v>
                </c:pt>
                <c:pt idx="1">
                  <c:v>42.4</c:v>
                </c:pt>
                <c:pt idx="2">
                  <c:v>51.6</c:v>
                </c:pt>
                <c:pt idx="3">
                  <c:v>60.3</c:v>
                </c:pt>
                <c:pt idx="4">
                  <c:v>63.4</c:v>
                </c:pt>
              </c:numCache>
            </c:numRef>
          </c:val>
          <c:smooth val="0"/>
          <c:extLst>
            <c:ext xmlns:c16="http://schemas.microsoft.com/office/drawing/2014/chart" uri="{C3380CC4-5D6E-409C-BE32-E72D297353CC}">
              <c16:uniqueId val="{00000001-4C34-422D-89D3-2F39BA032D71}"/>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0.1</c:v>
                </c:pt>
                <c:pt idx="3">
                  <c:v>0</c:v>
                </c:pt>
                <c:pt idx="4">
                  <c:v>0</c:v>
                </c:pt>
              </c:numCache>
            </c:numRef>
          </c:val>
          <c:extLst>
            <c:ext xmlns:c16="http://schemas.microsoft.com/office/drawing/2014/chart" uri="{C3380CC4-5D6E-409C-BE32-E72D297353CC}">
              <c16:uniqueId val="{00000000-E97A-4A09-BED1-1F5906F4FCA5}"/>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0.2</c:v>
                </c:pt>
                <c:pt idx="4">
                  <c:v>0.1</c:v>
                </c:pt>
              </c:numCache>
            </c:numRef>
          </c:val>
          <c:smooth val="0"/>
          <c:extLst>
            <c:ext xmlns:c16="http://schemas.microsoft.com/office/drawing/2014/chart" uri="{C3380CC4-5D6E-409C-BE32-E72D297353CC}">
              <c16:uniqueId val="{00000001-E97A-4A09-BED1-1F5906F4FCA5}"/>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600-4E9D-B5AF-8E1C23DFF6A1}"/>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1</c:v>
                </c:pt>
                <c:pt idx="4">
                  <c:v>1</c:v>
                </c:pt>
              </c:numCache>
            </c:numRef>
          </c:val>
          <c:smooth val="0"/>
          <c:extLst>
            <c:ext xmlns:c16="http://schemas.microsoft.com/office/drawing/2014/chart" uri="{C3380CC4-5D6E-409C-BE32-E72D297353CC}">
              <c16:uniqueId val="{00000001-F600-4E9D-B5AF-8E1C23DFF6A1}"/>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202</c:v>
                </c:pt>
                <c:pt idx="1">
                  <c:v>204</c:v>
                </c:pt>
                <c:pt idx="2">
                  <c:v>142.6</c:v>
                </c:pt>
                <c:pt idx="3">
                  <c:v>138.6</c:v>
                </c:pt>
                <c:pt idx="4">
                  <c:v>169.1</c:v>
                </c:pt>
              </c:numCache>
            </c:numRef>
          </c:val>
          <c:extLst>
            <c:ext xmlns:c16="http://schemas.microsoft.com/office/drawing/2014/chart" uri="{C3380CC4-5D6E-409C-BE32-E72D297353CC}">
              <c16:uniqueId val="{00000000-BCB6-4FF0-A68C-C360DD12A535}"/>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189.2</c:v>
                </c:pt>
                <c:pt idx="1">
                  <c:v>183.6</c:v>
                </c:pt>
                <c:pt idx="2">
                  <c:v>146.69999999999999</c:v>
                </c:pt>
                <c:pt idx="3">
                  <c:v>143.9</c:v>
                </c:pt>
                <c:pt idx="4">
                  <c:v>154.80000000000001</c:v>
                </c:pt>
              </c:numCache>
            </c:numRef>
          </c:val>
          <c:smooth val="0"/>
          <c:extLst>
            <c:ext xmlns:c16="http://schemas.microsoft.com/office/drawing/2014/chart" uri="{C3380CC4-5D6E-409C-BE32-E72D297353CC}">
              <c16:uniqueId val="{00000001-BCB6-4FF0-A68C-C360DD12A535}"/>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10.9</c:v>
                </c:pt>
                <c:pt idx="1">
                  <c:v>7.5</c:v>
                </c:pt>
                <c:pt idx="2">
                  <c:v>-15</c:v>
                </c:pt>
                <c:pt idx="3">
                  <c:v>40</c:v>
                </c:pt>
                <c:pt idx="4">
                  <c:v>65</c:v>
                </c:pt>
              </c:numCache>
            </c:numRef>
          </c:val>
          <c:extLst>
            <c:ext xmlns:c16="http://schemas.microsoft.com/office/drawing/2014/chart" uri="{C3380CC4-5D6E-409C-BE32-E72D297353CC}">
              <c16:uniqueId val="{00000000-EBCD-41B6-94A6-2706A123220A}"/>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30.1</c:v>
                </c:pt>
                <c:pt idx="1">
                  <c:v>28.3</c:v>
                </c:pt>
                <c:pt idx="2">
                  <c:v>-3.2</c:v>
                </c:pt>
                <c:pt idx="3">
                  <c:v>19.8</c:v>
                </c:pt>
                <c:pt idx="4">
                  <c:v>41.7</c:v>
                </c:pt>
              </c:numCache>
            </c:numRef>
          </c:val>
          <c:smooth val="0"/>
          <c:extLst>
            <c:ext xmlns:c16="http://schemas.microsoft.com/office/drawing/2014/chart" uri="{C3380CC4-5D6E-409C-BE32-E72D297353CC}">
              <c16:uniqueId val="{00000001-EBCD-41B6-94A6-2706A123220A}"/>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59943</c:v>
                </c:pt>
                <c:pt idx="1">
                  <c:v>83957</c:v>
                </c:pt>
                <c:pt idx="2">
                  <c:v>33814</c:v>
                </c:pt>
                <c:pt idx="3">
                  <c:v>46864</c:v>
                </c:pt>
                <c:pt idx="4">
                  <c:v>84149</c:v>
                </c:pt>
              </c:numCache>
            </c:numRef>
          </c:val>
          <c:extLst>
            <c:ext xmlns:c16="http://schemas.microsoft.com/office/drawing/2014/chart" uri="{C3380CC4-5D6E-409C-BE32-E72D297353CC}">
              <c16:uniqueId val="{00000000-165A-4F49-AA08-2DBABD6464C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35665</c:v>
                </c:pt>
                <c:pt idx="1">
                  <c:v>39410</c:v>
                </c:pt>
                <c:pt idx="2">
                  <c:v>7468</c:v>
                </c:pt>
                <c:pt idx="3">
                  <c:v>14689</c:v>
                </c:pt>
                <c:pt idx="4">
                  <c:v>30502</c:v>
                </c:pt>
              </c:numCache>
            </c:numRef>
          </c:val>
          <c:smooth val="0"/>
          <c:extLst>
            <c:ext xmlns:c16="http://schemas.microsoft.com/office/drawing/2014/chart" uri="{C3380CC4-5D6E-409C-BE32-E72D297353CC}">
              <c16:uniqueId val="{00000001-165A-4F49-AA08-2DBABD6464C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5" zoomScale="90" zoomScaleNormal="90" zoomScaleSheetLayoutView="70" workbookViewId="0">
      <selection activeCell="ND83" sqref="ND8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熊本県　熊本県営有料駐車場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8523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f>データ!O7</f>
        <v>99.2</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110.5</v>
      </c>
      <c r="V31" s="116"/>
      <c r="W31" s="116"/>
      <c r="X31" s="116"/>
      <c r="Y31" s="116"/>
      <c r="Z31" s="116"/>
      <c r="AA31" s="116"/>
      <c r="AB31" s="116"/>
      <c r="AC31" s="116"/>
      <c r="AD31" s="116"/>
      <c r="AE31" s="116"/>
      <c r="AF31" s="116"/>
      <c r="AG31" s="116"/>
      <c r="AH31" s="116"/>
      <c r="AI31" s="116"/>
      <c r="AJ31" s="116"/>
      <c r="AK31" s="116"/>
      <c r="AL31" s="116"/>
      <c r="AM31" s="116"/>
      <c r="AN31" s="116">
        <f>データ!Z7</f>
        <v>122.8</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114</v>
      </c>
      <c r="CA31" s="116"/>
      <c r="CB31" s="116"/>
      <c r="CC31" s="116"/>
      <c r="CD31" s="116"/>
      <c r="CE31" s="116"/>
      <c r="CF31" s="116"/>
      <c r="CG31" s="116"/>
      <c r="CH31" s="116"/>
      <c r="CI31" s="116"/>
      <c r="CJ31" s="116"/>
      <c r="CK31" s="116"/>
      <c r="CL31" s="116"/>
      <c r="CM31" s="116"/>
      <c r="CN31" s="116"/>
      <c r="CO31" s="116"/>
      <c r="CP31" s="116"/>
      <c r="CQ31" s="116"/>
      <c r="CR31" s="116"/>
      <c r="CS31" s="116">
        <f>データ!AC7</f>
        <v>179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0.1</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202</v>
      </c>
      <c r="JD31" s="111"/>
      <c r="JE31" s="111"/>
      <c r="JF31" s="111"/>
      <c r="JG31" s="111"/>
      <c r="JH31" s="111"/>
      <c r="JI31" s="111"/>
      <c r="JJ31" s="111"/>
      <c r="JK31" s="111"/>
      <c r="JL31" s="111"/>
      <c r="JM31" s="111"/>
      <c r="JN31" s="111"/>
      <c r="JO31" s="111"/>
      <c r="JP31" s="111"/>
      <c r="JQ31" s="111"/>
      <c r="JR31" s="111"/>
      <c r="JS31" s="111"/>
      <c r="JT31" s="111"/>
      <c r="JU31" s="112"/>
      <c r="JV31" s="110">
        <f>データ!DL7</f>
        <v>204</v>
      </c>
      <c r="JW31" s="111"/>
      <c r="JX31" s="111"/>
      <c r="JY31" s="111"/>
      <c r="JZ31" s="111"/>
      <c r="KA31" s="111"/>
      <c r="KB31" s="111"/>
      <c r="KC31" s="111"/>
      <c r="KD31" s="111"/>
      <c r="KE31" s="111"/>
      <c r="KF31" s="111"/>
      <c r="KG31" s="111"/>
      <c r="KH31" s="111"/>
      <c r="KI31" s="111"/>
      <c r="KJ31" s="111"/>
      <c r="KK31" s="111"/>
      <c r="KL31" s="111"/>
      <c r="KM31" s="111"/>
      <c r="KN31" s="112"/>
      <c r="KO31" s="110">
        <f>データ!DM7</f>
        <v>142.6</v>
      </c>
      <c r="KP31" s="111"/>
      <c r="KQ31" s="111"/>
      <c r="KR31" s="111"/>
      <c r="KS31" s="111"/>
      <c r="KT31" s="111"/>
      <c r="KU31" s="111"/>
      <c r="KV31" s="111"/>
      <c r="KW31" s="111"/>
      <c r="KX31" s="111"/>
      <c r="KY31" s="111"/>
      <c r="KZ31" s="111"/>
      <c r="LA31" s="111"/>
      <c r="LB31" s="111"/>
      <c r="LC31" s="111"/>
      <c r="LD31" s="111"/>
      <c r="LE31" s="111"/>
      <c r="LF31" s="111"/>
      <c r="LG31" s="112"/>
      <c r="LH31" s="110">
        <f>データ!DN7</f>
        <v>138.6</v>
      </c>
      <c r="LI31" s="111"/>
      <c r="LJ31" s="111"/>
      <c r="LK31" s="111"/>
      <c r="LL31" s="111"/>
      <c r="LM31" s="111"/>
      <c r="LN31" s="111"/>
      <c r="LO31" s="111"/>
      <c r="LP31" s="111"/>
      <c r="LQ31" s="111"/>
      <c r="LR31" s="111"/>
      <c r="LS31" s="111"/>
      <c r="LT31" s="111"/>
      <c r="LU31" s="111"/>
      <c r="LV31" s="111"/>
      <c r="LW31" s="111"/>
      <c r="LX31" s="111"/>
      <c r="LY31" s="111"/>
      <c r="LZ31" s="112"/>
      <c r="MA31" s="110">
        <f>データ!DO7</f>
        <v>169.1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123.1</v>
      </c>
      <c r="V32" s="116"/>
      <c r="W32" s="116"/>
      <c r="X32" s="116"/>
      <c r="Y32" s="116"/>
      <c r="Z32" s="116"/>
      <c r="AA32" s="116"/>
      <c r="AB32" s="116"/>
      <c r="AC32" s="116"/>
      <c r="AD32" s="116"/>
      <c r="AE32" s="116"/>
      <c r="AF32" s="116"/>
      <c r="AG32" s="116"/>
      <c r="AH32" s="116"/>
      <c r="AI32" s="116"/>
      <c r="AJ32" s="116"/>
      <c r="AK32" s="116"/>
      <c r="AL32" s="116"/>
      <c r="AM32" s="116"/>
      <c r="AN32" s="116">
        <f>データ!AE7</f>
        <v>124.1</v>
      </c>
      <c r="AO32" s="116"/>
      <c r="AP32" s="116"/>
      <c r="AQ32" s="116"/>
      <c r="AR32" s="116"/>
      <c r="AS32" s="116"/>
      <c r="AT32" s="116"/>
      <c r="AU32" s="116"/>
      <c r="AV32" s="116"/>
      <c r="AW32" s="116"/>
      <c r="AX32" s="116"/>
      <c r="AY32" s="116"/>
      <c r="AZ32" s="116"/>
      <c r="BA32" s="116"/>
      <c r="BB32" s="116"/>
      <c r="BC32" s="116"/>
      <c r="BD32" s="116"/>
      <c r="BE32" s="116"/>
      <c r="BF32" s="116"/>
      <c r="BG32" s="116">
        <f>データ!AF7</f>
        <v>83.6</v>
      </c>
      <c r="BH32" s="116"/>
      <c r="BI32" s="116"/>
      <c r="BJ32" s="116"/>
      <c r="BK32" s="116"/>
      <c r="BL32" s="116"/>
      <c r="BM32" s="116"/>
      <c r="BN32" s="116"/>
      <c r="BO32" s="116"/>
      <c r="BP32" s="116"/>
      <c r="BQ32" s="116"/>
      <c r="BR32" s="116"/>
      <c r="BS32" s="116"/>
      <c r="BT32" s="116"/>
      <c r="BU32" s="116"/>
      <c r="BV32" s="116"/>
      <c r="BW32" s="116"/>
      <c r="BX32" s="116"/>
      <c r="BY32" s="116"/>
      <c r="BZ32" s="116">
        <f>データ!AG7</f>
        <v>101.2</v>
      </c>
      <c r="CA32" s="116"/>
      <c r="CB32" s="116"/>
      <c r="CC32" s="116"/>
      <c r="CD32" s="116"/>
      <c r="CE32" s="116"/>
      <c r="CF32" s="116"/>
      <c r="CG32" s="116"/>
      <c r="CH32" s="116"/>
      <c r="CI32" s="116"/>
      <c r="CJ32" s="116"/>
      <c r="CK32" s="116"/>
      <c r="CL32" s="116"/>
      <c r="CM32" s="116"/>
      <c r="CN32" s="116"/>
      <c r="CO32" s="116"/>
      <c r="CP32" s="116"/>
      <c r="CQ32" s="116"/>
      <c r="CR32" s="116"/>
      <c r="CS32" s="116">
        <f>データ!AH7</f>
        <v>128.30000000000001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0.2</v>
      </c>
      <c r="GR32" s="116"/>
      <c r="GS32" s="116"/>
      <c r="GT32" s="116"/>
      <c r="GU32" s="116"/>
      <c r="GV32" s="116"/>
      <c r="GW32" s="116"/>
      <c r="GX32" s="116"/>
      <c r="GY32" s="116"/>
      <c r="GZ32" s="116"/>
      <c r="HA32" s="116"/>
      <c r="HB32" s="116"/>
      <c r="HC32" s="116"/>
      <c r="HD32" s="116"/>
      <c r="HE32" s="116"/>
      <c r="HF32" s="116"/>
      <c r="HG32" s="116"/>
      <c r="HH32" s="116"/>
      <c r="HI32" s="116"/>
      <c r="HJ32" s="116">
        <f>データ!AS7</f>
        <v>0.1</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189.2</v>
      </c>
      <c r="JD32" s="111"/>
      <c r="JE32" s="111"/>
      <c r="JF32" s="111"/>
      <c r="JG32" s="111"/>
      <c r="JH32" s="111"/>
      <c r="JI32" s="111"/>
      <c r="JJ32" s="111"/>
      <c r="JK32" s="111"/>
      <c r="JL32" s="111"/>
      <c r="JM32" s="111"/>
      <c r="JN32" s="111"/>
      <c r="JO32" s="111"/>
      <c r="JP32" s="111"/>
      <c r="JQ32" s="111"/>
      <c r="JR32" s="111"/>
      <c r="JS32" s="111"/>
      <c r="JT32" s="111"/>
      <c r="JU32" s="112"/>
      <c r="JV32" s="110">
        <f>データ!DQ7</f>
        <v>183.6</v>
      </c>
      <c r="JW32" s="111"/>
      <c r="JX32" s="111"/>
      <c r="JY32" s="111"/>
      <c r="JZ32" s="111"/>
      <c r="KA32" s="111"/>
      <c r="KB32" s="111"/>
      <c r="KC32" s="111"/>
      <c r="KD32" s="111"/>
      <c r="KE32" s="111"/>
      <c r="KF32" s="111"/>
      <c r="KG32" s="111"/>
      <c r="KH32" s="111"/>
      <c r="KI32" s="111"/>
      <c r="KJ32" s="111"/>
      <c r="KK32" s="111"/>
      <c r="KL32" s="111"/>
      <c r="KM32" s="111"/>
      <c r="KN32" s="112"/>
      <c r="KO32" s="110">
        <f>データ!DR7</f>
        <v>146.69999999999999</v>
      </c>
      <c r="KP32" s="111"/>
      <c r="KQ32" s="111"/>
      <c r="KR32" s="111"/>
      <c r="KS32" s="111"/>
      <c r="KT32" s="111"/>
      <c r="KU32" s="111"/>
      <c r="KV32" s="111"/>
      <c r="KW32" s="111"/>
      <c r="KX32" s="111"/>
      <c r="KY32" s="111"/>
      <c r="KZ32" s="111"/>
      <c r="LA32" s="111"/>
      <c r="LB32" s="111"/>
      <c r="LC32" s="111"/>
      <c r="LD32" s="111"/>
      <c r="LE32" s="111"/>
      <c r="LF32" s="111"/>
      <c r="LG32" s="112"/>
      <c r="LH32" s="110">
        <f>データ!DS7</f>
        <v>143.9</v>
      </c>
      <c r="LI32" s="111"/>
      <c r="LJ32" s="111"/>
      <c r="LK32" s="111"/>
      <c r="LL32" s="111"/>
      <c r="LM32" s="111"/>
      <c r="LN32" s="111"/>
      <c r="LO32" s="111"/>
      <c r="LP32" s="111"/>
      <c r="LQ32" s="111"/>
      <c r="LR32" s="111"/>
      <c r="LS32" s="111"/>
      <c r="LT32" s="111"/>
      <c r="LU32" s="111"/>
      <c r="LV32" s="111"/>
      <c r="LW32" s="111"/>
      <c r="LX32" s="111"/>
      <c r="LY32" s="111"/>
      <c r="LZ32" s="112"/>
      <c r="MA32" s="110">
        <f>データ!DT7</f>
        <v>154.80000000000001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10.9</v>
      </c>
      <c r="EM52" s="116"/>
      <c r="EN52" s="116"/>
      <c r="EO52" s="116"/>
      <c r="EP52" s="116"/>
      <c r="EQ52" s="116"/>
      <c r="ER52" s="116"/>
      <c r="ES52" s="116"/>
      <c r="ET52" s="116"/>
      <c r="EU52" s="116"/>
      <c r="EV52" s="116"/>
      <c r="EW52" s="116"/>
      <c r="EX52" s="116"/>
      <c r="EY52" s="116"/>
      <c r="EZ52" s="116"/>
      <c r="FA52" s="116"/>
      <c r="FB52" s="116"/>
      <c r="FC52" s="116"/>
      <c r="FD52" s="116"/>
      <c r="FE52" s="116">
        <f>データ!BG7</f>
        <v>7.5</v>
      </c>
      <c r="FF52" s="116"/>
      <c r="FG52" s="116"/>
      <c r="FH52" s="116"/>
      <c r="FI52" s="116"/>
      <c r="FJ52" s="116"/>
      <c r="FK52" s="116"/>
      <c r="FL52" s="116"/>
      <c r="FM52" s="116"/>
      <c r="FN52" s="116"/>
      <c r="FO52" s="116"/>
      <c r="FP52" s="116"/>
      <c r="FQ52" s="116"/>
      <c r="FR52" s="116"/>
      <c r="FS52" s="116"/>
      <c r="FT52" s="116"/>
      <c r="FU52" s="116"/>
      <c r="FV52" s="116"/>
      <c r="FW52" s="116"/>
      <c r="FX52" s="116">
        <f>データ!BH7</f>
        <v>-15</v>
      </c>
      <c r="FY52" s="116"/>
      <c r="FZ52" s="116"/>
      <c r="GA52" s="116"/>
      <c r="GB52" s="116"/>
      <c r="GC52" s="116"/>
      <c r="GD52" s="116"/>
      <c r="GE52" s="116"/>
      <c r="GF52" s="116"/>
      <c r="GG52" s="116"/>
      <c r="GH52" s="116"/>
      <c r="GI52" s="116"/>
      <c r="GJ52" s="116"/>
      <c r="GK52" s="116"/>
      <c r="GL52" s="116"/>
      <c r="GM52" s="116"/>
      <c r="GN52" s="116"/>
      <c r="GO52" s="116"/>
      <c r="GP52" s="116"/>
      <c r="GQ52" s="116">
        <f>データ!BI7</f>
        <v>40</v>
      </c>
      <c r="GR52" s="116"/>
      <c r="GS52" s="116"/>
      <c r="GT52" s="116"/>
      <c r="GU52" s="116"/>
      <c r="GV52" s="116"/>
      <c r="GW52" s="116"/>
      <c r="GX52" s="116"/>
      <c r="GY52" s="116"/>
      <c r="GZ52" s="116"/>
      <c r="HA52" s="116"/>
      <c r="HB52" s="116"/>
      <c r="HC52" s="116"/>
      <c r="HD52" s="116"/>
      <c r="HE52" s="116"/>
      <c r="HF52" s="116"/>
      <c r="HG52" s="116"/>
      <c r="HH52" s="116"/>
      <c r="HI52" s="116"/>
      <c r="HJ52" s="116">
        <f>データ!BJ7</f>
        <v>65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59943</v>
      </c>
      <c r="JD52" s="120"/>
      <c r="JE52" s="120"/>
      <c r="JF52" s="120"/>
      <c r="JG52" s="120"/>
      <c r="JH52" s="120"/>
      <c r="JI52" s="120"/>
      <c r="JJ52" s="120"/>
      <c r="JK52" s="120"/>
      <c r="JL52" s="120"/>
      <c r="JM52" s="120"/>
      <c r="JN52" s="120"/>
      <c r="JO52" s="120"/>
      <c r="JP52" s="120"/>
      <c r="JQ52" s="120"/>
      <c r="JR52" s="120"/>
      <c r="JS52" s="120"/>
      <c r="JT52" s="120"/>
      <c r="JU52" s="120"/>
      <c r="JV52" s="120">
        <f>データ!BR7</f>
        <v>83957</v>
      </c>
      <c r="JW52" s="120"/>
      <c r="JX52" s="120"/>
      <c r="JY52" s="120"/>
      <c r="JZ52" s="120"/>
      <c r="KA52" s="120"/>
      <c r="KB52" s="120"/>
      <c r="KC52" s="120"/>
      <c r="KD52" s="120"/>
      <c r="KE52" s="120"/>
      <c r="KF52" s="120"/>
      <c r="KG52" s="120"/>
      <c r="KH52" s="120"/>
      <c r="KI52" s="120"/>
      <c r="KJ52" s="120"/>
      <c r="KK52" s="120"/>
      <c r="KL52" s="120"/>
      <c r="KM52" s="120"/>
      <c r="KN52" s="120"/>
      <c r="KO52" s="120">
        <f>データ!BS7</f>
        <v>33814</v>
      </c>
      <c r="KP52" s="120"/>
      <c r="KQ52" s="120"/>
      <c r="KR52" s="120"/>
      <c r="KS52" s="120"/>
      <c r="KT52" s="120"/>
      <c r="KU52" s="120"/>
      <c r="KV52" s="120"/>
      <c r="KW52" s="120"/>
      <c r="KX52" s="120"/>
      <c r="KY52" s="120"/>
      <c r="KZ52" s="120"/>
      <c r="LA52" s="120"/>
      <c r="LB52" s="120"/>
      <c r="LC52" s="120"/>
      <c r="LD52" s="120"/>
      <c r="LE52" s="120"/>
      <c r="LF52" s="120"/>
      <c r="LG52" s="120"/>
      <c r="LH52" s="120">
        <f>データ!BT7</f>
        <v>46864</v>
      </c>
      <c r="LI52" s="120"/>
      <c r="LJ52" s="120"/>
      <c r="LK52" s="120"/>
      <c r="LL52" s="120"/>
      <c r="LM52" s="120"/>
      <c r="LN52" s="120"/>
      <c r="LO52" s="120"/>
      <c r="LP52" s="120"/>
      <c r="LQ52" s="120"/>
      <c r="LR52" s="120"/>
      <c r="LS52" s="120"/>
      <c r="LT52" s="120"/>
      <c r="LU52" s="120"/>
      <c r="LV52" s="120"/>
      <c r="LW52" s="120"/>
      <c r="LX52" s="120"/>
      <c r="LY52" s="120"/>
      <c r="LZ52" s="120"/>
      <c r="MA52" s="120">
        <f>データ!BU7</f>
        <v>84149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1</v>
      </c>
      <c r="CA53" s="120"/>
      <c r="CB53" s="120"/>
      <c r="CC53" s="120"/>
      <c r="CD53" s="120"/>
      <c r="CE53" s="120"/>
      <c r="CF53" s="120"/>
      <c r="CG53" s="120"/>
      <c r="CH53" s="120"/>
      <c r="CI53" s="120"/>
      <c r="CJ53" s="120"/>
      <c r="CK53" s="120"/>
      <c r="CL53" s="120"/>
      <c r="CM53" s="120"/>
      <c r="CN53" s="120"/>
      <c r="CO53" s="120"/>
      <c r="CP53" s="120"/>
      <c r="CQ53" s="120"/>
      <c r="CR53" s="120"/>
      <c r="CS53" s="120">
        <f>データ!BD7</f>
        <v>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30.1</v>
      </c>
      <c r="EM53" s="116"/>
      <c r="EN53" s="116"/>
      <c r="EO53" s="116"/>
      <c r="EP53" s="116"/>
      <c r="EQ53" s="116"/>
      <c r="ER53" s="116"/>
      <c r="ES53" s="116"/>
      <c r="ET53" s="116"/>
      <c r="EU53" s="116"/>
      <c r="EV53" s="116"/>
      <c r="EW53" s="116"/>
      <c r="EX53" s="116"/>
      <c r="EY53" s="116"/>
      <c r="EZ53" s="116"/>
      <c r="FA53" s="116"/>
      <c r="FB53" s="116"/>
      <c r="FC53" s="116"/>
      <c r="FD53" s="116"/>
      <c r="FE53" s="116">
        <f>データ!BL7</f>
        <v>28.3</v>
      </c>
      <c r="FF53" s="116"/>
      <c r="FG53" s="116"/>
      <c r="FH53" s="116"/>
      <c r="FI53" s="116"/>
      <c r="FJ53" s="116"/>
      <c r="FK53" s="116"/>
      <c r="FL53" s="116"/>
      <c r="FM53" s="116"/>
      <c r="FN53" s="116"/>
      <c r="FO53" s="116"/>
      <c r="FP53" s="116"/>
      <c r="FQ53" s="116"/>
      <c r="FR53" s="116"/>
      <c r="FS53" s="116"/>
      <c r="FT53" s="116"/>
      <c r="FU53" s="116"/>
      <c r="FV53" s="116"/>
      <c r="FW53" s="116"/>
      <c r="FX53" s="116">
        <f>データ!BM7</f>
        <v>-3.2</v>
      </c>
      <c r="FY53" s="116"/>
      <c r="FZ53" s="116"/>
      <c r="GA53" s="116"/>
      <c r="GB53" s="116"/>
      <c r="GC53" s="116"/>
      <c r="GD53" s="116"/>
      <c r="GE53" s="116"/>
      <c r="GF53" s="116"/>
      <c r="GG53" s="116"/>
      <c r="GH53" s="116"/>
      <c r="GI53" s="116"/>
      <c r="GJ53" s="116"/>
      <c r="GK53" s="116"/>
      <c r="GL53" s="116"/>
      <c r="GM53" s="116"/>
      <c r="GN53" s="116"/>
      <c r="GO53" s="116"/>
      <c r="GP53" s="116"/>
      <c r="GQ53" s="116">
        <f>データ!BN7</f>
        <v>19.8</v>
      </c>
      <c r="GR53" s="116"/>
      <c r="GS53" s="116"/>
      <c r="GT53" s="116"/>
      <c r="GU53" s="116"/>
      <c r="GV53" s="116"/>
      <c r="GW53" s="116"/>
      <c r="GX53" s="116"/>
      <c r="GY53" s="116"/>
      <c r="GZ53" s="116"/>
      <c r="HA53" s="116"/>
      <c r="HB53" s="116"/>
      <c r="HC53" s="116"/>
      <c r="HD53" s="116"/>
      <c r="HE53" s="116"/>
      <c r="HF53" s="116"/>
      <c r="HG53" s="116"/>
      <c r="HH53" s="116"/>
      <c r="HI53" s="116"/>
      <c r="HJ53" s="116">
        <f>データ!BO7</f>
        <v>41.7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35665</v>
      </c>
      <c r="JD53" s="120"/>
      <c r="JE53" s="120"/>
      <c r="JF53" s="120"/>
      <c r="JG53" s="120"/>
      <c r="JH53" s="120"/>
      <c r="JI53" s="120"/>
      <c r="JJ53" s="120"/>
      <c r="JK53" s="120"/>
      <c r="JL53" s="120"/>
      <c r="JM53" s="120"/>
      <c r="JN53" s="120"/>
      <c r="JO53" s="120"/>
      <c r="JP53" s="120"/>
      <c r="JQ53" s="120"/>
      <c r="JR53" s="120"/>
      <c r="JS53" s="120"/>
      <c r="JT53" s="120"/>
      <c r="JU53" s="120"/>
      <c r="JV53" s="120">
        <f>データ!BW7</f>
        <v>39410</v>
      </c>
      <c r="JW53" s="120"/>
      <c r="JX53" s="120"/>
      <c r="JY53" s="120"/>
      <c r="JZ53" s="120"/>
      <c r="KA53" s="120"/>
      <c r="KB53" s="120"/>
      <c r="KC53" s="120"/>
      <c r="KD53" s="120"/>
      <c r="KE53" s="120"/>
      <c r="KF53" s="120"/>
      <c r="KG53" s="120"/>
      <c r="KH53" s="120"/>
      <c r="KI53" s="120"/>
      <c r="KJ53" s="120"/>
      <c r="KK53" s="120"/>
      <c r="KL53" s="120"/>
      <c r="KM53" s="120"/>
      <c r="KN53" s="120"/>
      <c r="KO53" s="120">
        <f>データ!BX7</f>
        <v>7468</v>
      </c>
      <c r="KP53" s="120"/>
      <c r="KQ53" s="120"/>
      <c r="KR53" s="120"/>
      <c r="KS53" s="120"/>
      <c r="KT53" s="120"/>
      <c r="KU53" s="120"/>
      <c r="KV53" s="120"/>
      <c r="KW53" s="120"/>
      <c r="KX53" s="120"/>
      <c r="KY53" s="120"/>
      <c r="KZ53" s="120"/>
      <c r="LA53" s="120"/>
      <c r="LB53" s="120"/>
      <c r="LC53" s="120"/>
      <c r="LD53" s="120"/>
      <c r="LE53" s="120"/>
      <c r="LF53" s="120"/>
      <c r="LG53" s="120"/>
      <c r="LH53" s="120">
        <f>データ!BY7</f>
        <v>14689</v>
      </c>
      <c r="LI53" s="120"/>
      <c r="LJ53" s="120"/>
      <c r="LK53" s="120"/>
      <c r="LL53" s="120"/>
      <c r="LM53" s="120"/>
      <c r="LN53" s="120"/>
      <c r="LO53" s="120"/>
      <c r="LP53" s="120"/>
      <c r="LQ53" s="120"/>
      <c r="LR53" s="120"/>
      <c r="LS53" s="120"/>
      <c r="LT53" s="120"/>
      <c r="LU53" s="120"/>
      <c r="LV53" s="120"/>
      <c r="LW53" s="120"/>
      <c r="LX53" s="120"/>
      <c r="LY53" s="120"/>
      <c r="LZ53" s="120"/>
      <c r="MA53" s="120">
        <f>データ!BZ7</f>
        <v>30502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1286394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111000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f>データ!CB7</f>
        <v>71.8</v>
      </c>
      <c r="S77" s="111"/>
      <c r="T77" s="111"/>
      <c r="U77" s="111"/>
      <c r="V77" s="111"/>
      <c r="W77" s="111"/>
      <c r="X77" s="111"/>
      <c r="Y77" s="111"/>
      <c r="Z77" s="111"/>
      <c r="AA77" s="111"/>
      <c r="AB77" s="111"/>
      <c r="AC77" s="111"/>
      <c r="AD77" s="111"/>
      <c r="AE77" s="111"/>
      <c r="AF77" s="112"/>
      <c r="AG77" s="110">
        <f>データ!CC7</f>
        <v>75.400000000000006</v>
      </c>
      <c r="AH77" s="111"/>
      <c r="AI77" s="111"/>
      <c r="AJ77" s="111"/>
      <c r="AK77" s="111"/>
      <c r="AL77" s="111"/>
      <c r="AM77" s="111"/>
      <c r="AN77" s="111"/>
      <c r="AO77" s="111"/>
      <c r="AP77" s="111"/>
      <c r="AQ77" s="111"/>
      <c r="AR77" s="111"/>
      <c r="AS77" s="111"/>
      <c r="AT77" s="111"/>
      <c r="AU77" s="112"/>
      <c r="AV77" s="110">
        <f>データ!CD7</f>
        <v>79</v>
      </c>
      <c r="AW77" s="111"/>
      <c r="AX77" s="111"/>
      <c r="AY77" s="111"/>
      <c r="AZ77" s="111"/>
      <c r="BA77" s="111"/>
      <c r="BB77" s="111"/>
      <c r="BC77" s="111"/>
      <c r="BD77" s="111"/>
      <c r="BE77" s="111"/>
      <c r="BF77" s="111"/>
      <c r="BG77" s="111"/>
      <c r="BH77" s="111"/>
      <c r="BI77" s="111"/>
      <c r="BJ77" s="112"/>
      <c r="BK77" s="110">
        <f>データ!CE7</f>
        <v>83</v>
      </c>
      <c r="BL77" s="111"/>
      <c r="BM77" s="111"/>
      <c r="BN77" s="111"/>
      <c r="BO77" s="111"/>
      <c r="BP77" s="111"/>
      <c r="BQ77" s="111"/>
      <c r="BR77" s="111"/>
      <c r="BS77" s="111"/>
      <c r="BT77" s="111"/>
      <c r="BU77" s="111"/>
      <c r="BV77" s="111"/>
      <c r="BW77" s="111"/>
      <c r="BX77" s="111"/>
      <c r="BY77" s="112"/>
      <c r="BZ77" s="110">
        <f>データ!CF7</f>
        <v>86</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f>データ!CG7</f>
        <v>37.4</v>
      </c>
      <c r="S78" s="111"/>
      <c r="T78" s="111"/>
      <c r="U78" s="111"/>
      <c r="V78" s="111"/>
      <c r="W78" s="111"/>
      <c r="X78" s="111"/>
      <c r="Y78" s="111"/>
      <c r="Z78" s="111"/>
      <c r="AA78" s="111"/>
      <c r="AB78" s="111"/>
      <c r="AC78" s="111"/>
      <c r="AD78" s="111"/>
      <c r="AE78" s="111"/>
      <c r="AF78" s="112"/>
      <c r="AG78" s="110">
        <f>データ!CH7</f>
        <v>42.4</v>
      </c>
      <c r="AH78" s="111"/>
      <c r="AI78" s="111"/>
      <c r="AJ78" s="111"/>
      <c r="AK78" s="111"/>
      <c r="AL78" s="111"/>
      <c r="AM78" s="111"/>
      <c r="AN78" s="111"/>
      <c r="AO78" s="111"/>
      <c r="AP78" s="111"/>
      <c r="AQ78" s="111"/>
      <c r="AR78" s="111"/>
      <c r="AS78" s="111"/>
      <c r="AT78" s="111"/>
      <c r="AU78" s="112"/>
      <c r="AV78" s="110">
        <f>データ!CI7</f>
        <v>51.6</v>
      </c>
      <c r="AW78" s="111"/>
      <c r="AX78" s="111"/>
      <c r="AY78" s="111"/>
      <c r="AZ78" s="111"/>
      <c r="BA78" s="111"/>
      <c r="BB78" s="111"/>
      <c r="BC78" s="111"/>
      <c r="BD78" s="111"/>
      <c r="BE78" s="111"/>
      <c r="BF78" s="111"/>
      <c r="BG78" s="111"/>
      <c r="BH78" s="111"/>
      <c r="BI78" s="111"/>
      <c r="BJ78" s="112"/>
      <c r="BK78" s="110">
        <f>データ!CJ7</f>
        <v>60.3</v>
      </c>
      <c r="BL78" s="111"/>
      <c r="BM78" s="111"/>
      <c r="BN78" s="111"/>
      <c r="BO78" s="111"/>
      <c r="BP78" s="111"/>
      <c r="BQ78" s="111"/>
      <c r="BR78" s="111"/>
      <c r="BS78" s="111"/>
      <c r="BT78" s="111"/>
      <c r="BU78" s="111"/>
      <c r="BV78" s="111"/>
      <c r="BW78" s="111"/>
      <c r="BX78" s="111"/>
      <c r="BY78" s="112"/>
      <c r="BZ78" s="110">
        <f>データ!CK7</f>
        <v>63.4</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855.2</v>
      </c>
      <c r="IF78" s="111"/>
      <c r="IG78" s="111"/>
      <c r="IH78" s="111"/>
      <c r="II78" s="111"/>
      <c r="IJ78" s="111"/>
      <c r="IK78" s="111"/>
      <c r="IL78" s="111"/>
      <c r="IM78" s="111"/>
      <c r="IN78" s="111"/>
      <c r="IO78" s="111"/>
      <c r="IP78" s="111"/>
      <c r="IQ78" s="111"/>
      <c r="IR78" s="111"/>
      <c r="IS78" s="112"/>
      <c r="IT78" s="110">
        <f>データ!CX7</f>
        <v>855</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19</v>
      </c>
      <c r="KB78" s="111"/>
      <c r="KC78" s="111"/>
      <c r="KD78" s="111"/>
      <c r="KE78" s="111"/>
      <c r="KF78" s="111"/>
      <c r="KG78" s="111"/>
      <c r="KH78" s="111"/>
      <c r="KI78" s="111"/>
      <c r="KJ78" s="111"/>
      <c r="KK78" s="111"/>
      <c r="KL78" s="111"/>
      <c r="KM78" s="111"/>
      <c r="KN78" s="111"/>
      <c r="KO78" s="112"/>
      <c r="KP78" s="110">
        <f>データ!DF7</f>
        <v>12.5</v>
      </c>
      <c r="KQ78" s="111"/>
      <c r="KR78" s="111"/>
      <c r="KS78" s="111"/>
      <c r="KT78" s="111"/>
      <c r="KU78" s="111"/>
      <c r="KV78" s="111"/>
      <c r="KW78" s="111"/>
      <c r="KX78" s="111"/>
      <c r="KY78" s="111"/>
      <c r="KZ78" s="111"/>
      <c r="LA78" s="111"/>
      <c r="LB78" s="111"/>
      <c r="LC78" s="111"/>
      <c r="LD78" s="112"/>
      <c r="LE78" s="110">
        <f>データ!DG7</f>
        <v>6.1</v>
      </c>
      <c r="LF78" s="111"/>
      <c r="LG78" s="111"/>
      <c r="LH78" s="111"/>
      <c r="LI78" s="111"/>
      <c r="LJ78" s="111"/>
      <c r="LK78" s="111"/>
      <c r="LL78" s="111"/>
      <c r="LM78" s="111"/>
      <c r="LN78" s="111"/>
      <c r="LO78" s="111"/>
      <c r="LP78" s="111"/>
      <c r="LQ78" s="111"/>
      <c r="LR78" s="111"/>
      <c r="LS78" s="112"/>
      <c r="LT78" s="110">
        <f>データ!DH7</f>
        <v>1.7</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IG5G1uWt7CFQZaGt5pGJUMxuj9/HXPXikAUZdWWg/MhmOIiLQ60GnESoqRkotOPLwbfJ8RsveSudY4Wit9lXfA==" saltValue="Hh0YAEGJBY4b98MbaN2VY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103</v>
      </c>
      <c r="AV5" s="47" t="s">
        <v>89</v>
      </c>
      <c r="AW5" s="47" t="s">
        <v>90</v>
      </c>
      <c r="AX5" s="47" t="s">
        <v>91</v>
      </c>
      <c r="AY5" s="47" t="s">
        <v>92</v>
      </c>
      <c r="AZ5" s="47" t="s">
        <v>93</v>
      </c>
      <c r="BA5" s="47" t="s">
        <v>94</v>
      </c>
      <c r="BB5" s="47" t="s">
        <v>95</v>
      </c>
      <c r="BC5" s="47" t="s">
        <v>96</v>
      </c>
      <c r="BD5" s="47" t="s">
        <v>97</v>
      </c>
      <c r="BE5" s="47" t="s">
        <v>98</v>
      </c>
      <c r="BF5" s="47" t="s">
        <v>103</v>
      </c>
      <c r="BG5" s="47" t="s">
        <v>89</v>
      </c>
      <c r="BH5" s="47" t="s">
        <v>90</v>
      </c>
      <c r="BI5" s="47" t="s">
        <v>91</v>
      </c>
      <c r="BJ5" s="47" t="s">
        <v>92</v>
      </c>
      <c r="BK5" s="47" t="s">
        <v>93</v>
      </c>
      <c r="BL5" s="47" t="s">
        <v>94</v>
      </c>
      <c r="BM5" s="47" t="s">
        <v>95</v>
      </c>
      <c r="BN5" s="47" t="s">
        <v>96</v>
      </c>
      <c r="BO5" s="47" t="s">
        <v>97</v>
      </c>
      <c r="BP5" s="47" t="s">
        <v>98</v>
      </c>
      <c r="BQ5" s="47" t="s">
        <v>99</v>
      </c>
      <c r="BR5" s="47" t="s">
        <v>100</v>
      </c>
      <c r="BS5" s="47" t="s">
        <v>90</v>
      </c>
      <c r="BT5" s="47" t="s">
        <v>91</v>
      </c>
      <c r="BU5" s="47" t="s">
        <v>92</v>
      </c>
      <c r="BV5" s="47" t="s">
        <v>93</v>
      </c>
      <c r="BW5" s="47" t="s">
        <v>94</v>
      </c>
      <c r="BX5" s="47" t="s">
        <v>95</v>
      </c>
      <c r="BY5" s="47" t="s">
        <v>96</v>
      </c>
      <c r="BZ5" s="47" t="s">
        <v>97</v>
      </c>
      <c r="CA5" s="47" t="s">
        <v>98</v>
      </c>
      <c r="CB5" s="47" t="s">
        <v>88</v>
      </c>
      <c r="CC5" s="47" t="s">
        <v>104</v>
      </c>
      <c r="CD5" s="47" t="s">
        <v>90</v>
      </c>
      <c r="CE5" s="47" t="s">
        <v>91</v>
      </c>
      <c r="CF5" s="47" t="s">
        <v>105</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106</v>
      </c>
      <c r="DC5" s="47" t="s">
        <v>91</v>
      </c>
      <c r="DD5" s="47" t="s">
        <v>92</v>
      </c>
      <c r="DE5" s="47" t="s">
        <v>93</v>
      </c>
      <c r="DF5" s="47" t="s">
        <v>94</v>
      </c>
      <c r="DG5" s="47" t="s">
        <v>95</v>
      </c>
      <c r="DH5" s="47" t="s">
        <v>96</v>
      </c>
      <c r="DI5" s="47" t="s">
        <v>97</v>
      </c>
      <c r="DJ5" s="47" t="s">
        <v>35</v>
      </c>
      <c r="DK5" s="47" t="s">
        <v>99</v>
      </c>
      <c r="DL5" s="47" t="s">
        <v>89</v>
      </c>
      <c r="DM5" s="47" t="s">
        <v>90</v>
      </c>
      <c r="DN5" s="47" t="s">
        <v>107</v>
      </c>
      <c r="DO5" s="47" t="s">
        <v>92</v>
      </c>
      <c r="DP5" s="47" t="s">
        <v>93</v>
      </c>
      <c r="DQ5" s="47" t="s">
        <v>94</v>
      </c>
      <c r="DR5" s="47" t="s">
        <v>95</v>
      </c>
      <c r="DS5" s="47" t="s">
        <v>96</v>
      </c>
      <c r="DT5" s="47" t="s">
        <v>97</v>
      </c>
      <c r="DU5" s="47" t="s">
        <v>98</v>
      </c>
    </row>
    <row r="6" spans="1:125" s="54" customFormat="1" x14ac:dyDescent="0.2">
      <c r="A6" s="37" t="s">
        <v>108</v>
      </c>
      <c r="B6" s="48">
        <f>B8</f>
        <v>2022</v>
      </c>
      <c r="C6" s="48">
        <f t="shared" ref="C6:X6" si="1">C8</f>
        <v>430005</v>
      </c>
      <c r="D6" s="48">
        <f t="shared" si="1"/>
        <v>46</v>
      </c>
      <c r="E6" s="48">
        <f t="shared" si="1"/>
        <v>14</v>
      </c>
      <c r="F6" s="48">
        <f t="shared" si="1"/>
        <v>0</v>
      </c>
      <c r="G6" s="48">
        <f t="shared" si="1"/>
        <v>1</v>
      </c>
      <c r="H6" s="48" t="str">
        <f>SUBSTITUTE(H8,"　","")</f>
        <v>熊本県</v>
      </c>
      <c r="I6" s="48" t="str">
        <f t="shared" si="1"/>
        <v>熊本県営有料駐車場</v>
      </c>
      <c r="J6" s="48" t="str">
        <f t="shared" si="1"/>
        <v>法適用</v>
      </c>
      <c r="K6" s="48" t="str">
        <f t="shared" si="1"/>
        <v>駐車場整備事業</v>
      </c>
      <c r="L6" s="48" t="str">
        <f t="shared" si="1"/>
        <v>-</v>
      </c>
      <c r="M6" s="48" t="str">
        <f t="shared" si="1"/>
        <v>Ａ１Ｂ１</v>
      </c>
      <c r="N6" s="48" t="str">
        <f t="shared" si="1"/>
        <v>非設置</v>
      </c>
      <c r="O6" s="49">
        <f t="shared" si="1"/>
        <v>99.2</v>
      </c>
      <c r="P6" s="50" t="str">
        <f t="shared" si="1"/>
        <v>届出駐車場</v>
      </c>
      <c r="Q6" s="50" t="str">
        <f t="shared" si="1"/>
        <v>立体式</v>
      </c>
      <c r="R6" s="51">
        <f t="shared" si="1"/>
        <v>43</v>
      </c>
      <c r="S6" s="50" t="str">
        <f t="shared" si="1"/>
        <v>商業施設</v>
      </c>
      <c r="T6" s="50" t="str">
        <f t="shared" si="1"/>
        <v>無</v>
      </c>
      <c r="U6" s="51">
        <f t="shared" si="1"/>
        <v>8523</v>
      </c>
      <c r="V6" s="51">
        <f t="shared" si="1"/>
        <v>298</v>
      </c>
      <c r="W6" s="51">
        <f t="shared" si="1"/>
        <v>200</v>
      </c>
      <c r="X6" s="50" t="str">
        <f t="shared" si="1"/>
        <v>利用料金制</v>
      </c>
      <c r="Y6" s="52">
        <f>IF(Y8="-",NA(),Y8)</f>
        <v>110.5</v>
      </c>
      <c r="Z6" s="52">
        <f t="shared" ref="Z6:AH6" si="2">IF(Z8="-",NA(),Z8)</f>
        <v>122.8</v>
      </c>
      <c r="AA6" s="52">
        <f t="shared" si="2"/>
        <v>100</v>
      </c>
      <c r="AB6" s="52">
        <f t="shared" si="2"/>
        <v>114</v>
      </c>
      <c r="AC6" s="52">
        <f t="shared" si="2"/>
        <v>179</v>
      </c>
      <c r="AD6" s="52">
        <f t="shared" si="2"/>
        <v>123.1</v>
      </c>
      <c r="AE6" s="52">
        <f t="shared" si="2"/>
        <v>124.1</v>
      </c>
      <c r="AF6" s="52">
        <f t="shared" si="2"/>
        <v>83.6</v>
      </c>
      <c r="AG6" s="52">
        <f t="shared" si="2"/>
        <v>101.2</v>
      </c>
      <c r="AH6" s="52">
        <f t="shared" si="2"/>
        <v>128.30000000000001</v>
      </c>
      <c r="AI6" s="49" t="str">
        <f>IF(AI8="-","",IF(AI8="-","【-】","【"&amp;SUBSTITUTE(TEXT(AI8,"#,##0.0"),"-","△")&amp;"】"))</f>
        <v>【121.3】</v>
      </c>
      <c r="AJ6" s="52">
        <f>IF(AJ8="-",NA(),AJ8)</f>
        <v>0</v>
      </c>
      <c r="AK6" s="52">
        <f t="shared" ref="AK6:AS6" si="3">IF(AK8="-",NA(),AK8)</f>
        <v>0</v>
      </c>
      <c r="AL6" s="52">
        <f t="shared" si="3"/>
        <v>0.1</v>
      </c>
      <c r="AM6" s="52">
        <f t="shared" si="3"/>
        <v>0</v>
      </c>
      <c r="AN6" s="52">
        <f t="shared" si="3"/>
        <v>0</v>
      </c>
      <c r="AO6" s="52">
        <f t="shared" si="3"/>
        <v>0</v>
      </c>
      <c r="AP6" s="52">
        <f t="shared" si="3"/>
        <v>0</v>
      </c>
      <c r="AQ6" s="52">
        <f t="shared" si="3"/>
        <v>0</v>
      </c>
      <c r="AR6" s="52">
        <f t="shared" si="3"/>
        <v>0.2</v>
      </c>
      <c r="AS6" s="52">
        <f t="shared" si="3"/>
        <v>0.1</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1</v>
      </c>
      <c r="BD6" s="53">
        <f t="shared" si="4"/>
        <v>1</v>
      </c>
      <c r="BE6" s="51" t="str">
        <f>IF(BE8="-","",IF(BE8="-","【-】","【"&amp;SUBSTITUTE(TEXT(BE8,"#,##0"),"-","△")&amp;"】"))</f>
        <v>【0】</v>
      </c>
      <c r="BF6" s="52">
        <f>IF(BF8="-",NA(),BF8)</f>
        <v>10.9</v>
      </c>
      <c r="BG6" s="52">
        <f t="shared" ref="BG6:BO6" si="5">IF(BG8="-",NA(),BG8)</f>
        <v>7.5</v>
      </c>
      <c r="BH6" s="52">
        <f t="shared" si="5"/>
        <v>-15</v>
      </c>
      <c r="BI6" s="52">
        <f t="shared" si="5"/>
        <v>40</v>
      </c>
      <c r="BJ6" s="52">
        <f t="shared" si="5"/>
        <v>65</v>
      </c>
      <c r="BK6" s="52">
        <f t="shared" si="5"/>
        <v>30.1</v>
      </c>
      <c r="BL6" s="52">
        <f t="shared" si="5"/>
        <v>28.3</v>
      </c>
      <c r="BM6" s="52">
        <f t="shared" si="5"/>
        <v>-3.2</v>
      </c>
      <c r="BN6" s="52">
        <f t="shared" si="5"/>
        <v>19.8</v>
      </c>
      <c r="BO6" s="52">
        <f t="shared" si="5"/>
        <v>41.7</v>
      </c>
      <c r="BP6" s="49" t="str">
        <f>IF(BP8="-","",IF(BP8="-","【-】","【"&amp;SUBSTITUTE(TEXT(BP8,"#,##0.0"),"-","△")&amp;"】"))</f>
        <v>【35.6】</v>
      </c>
      <c r="BQ6" s="53">
        <f>IF(BQ8="-",NA(),BQ8)</f>
        <v>59943</v>
      </c>
      <c r="BR6" s="53">
        <f t="shared" ref="BR6:BZ6" si="6">IF(BR8="-",NA(),BR8)</f>
        <v>83957</v>
      </c>
      <c r="BS6" s="53">
        <f t="shared" si="6"/>
        <v>33814</v>
      </c>
      <c r="BT6" s="53">
        <f t="shared" si="6"/>
        <v>46864</v>
      </c>
      <c r="BU6" s="53">
        <f t="shared" si="6"/>
        <v>84149</v>
      </c>
      <c r="BV6" s="53">
        <f t="shared" si="6"/>
        <v>35665</v>
      </c>
      <c r="BW6" s="53">
        <f t="shared" si="6"/>
        <v>39410</v>
      </c>
      <c r="BX6" s="53">
        <f t="shared" si="6"/>
        <v>7468</v>
      </c>
      <c r="BY6" s="53">
        <f t="shared" si="6"/>
        <v>14689</v>
      </c>
      <c r="BZ6" s="53">
        <f t="shared" si="6"/>
        <v>30502</v>
      </c>
      <c r="CA6" s="51" t="str">
        <f>IF(CA8="-","",IF(CA8="-","【-】","【"&amp;SUBSTITUTE(TEXT(CA8,"#,##0"),"-","△")&amp;"】"))</f>
        <v>【25,769】</v>
      </c>
      <c r="CB6" s="52">
        <f>IF(CB8="-",NA(),CB8)</f>
        <v>71.8</v>
      </c>
      <c r="CC6" s="52">
        <f t="shared" ref="CC6:CK6" si="7">IF(CC8="-",NA(),CC8)</f>
        <v>75.400000000000006</v>
      </c>
      <c r="CD6" s="52">
        <f t="shared" si="7"/>
        <v>79</v>
      </c>
      <c r="CE6" s="52">
        <f t="shared" si="7"/>
        <v>83</v>
      </c>
      <c r="CF6" s="52">
        <f t="shared" si="7"/>
        <v>86</v>
      </c>
      <c r="CG6" s="52">
        <f t="shared" si="7"/>
        <v>37.4</v>
      </c>
      <c r="CH6" s="52">
        <f t="shared" si="7"/>
        <v>42.4</v>
      </c>
      <c r="CI6" s="52">
        <f t="shared" si="7"/>
        <v>51.6</v>
      </c>
      <c r="CJ6" s="52">
        <f t="shared" si="7"/>
        <v>60.3</v>
      </c>
      <c r="CK6" s="52">
        <f t="shared" si="7"/>
        <v>63.4</v>
      </c>
      <c r="CL6" s="49" t="str">
        <f>IF(CL8="-","",IF(CL8="-","【-】","【"&amp;SUBSTITUTE(TEXT(CL8,"#,##0.0"),"-","△")&amp;"】"))</f>
        <v>【57.2】</v>
      </c>
      <c r="CM6" s="51">
        <f t="shared" ref="CM6:CN6" si="8">CM8</f>
        <v>1286394</v>
      </c>
      <c r="CN6" s="51">
        <f t="shared" si="8"/>
        <v>111000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855.2</v>
      </c>
      <c r="CX6" s="52">
        <f t="shared" si="9"/>
        <v>855</v>
      </c>
      <c r="CY6" s="49" t="str">
        <f>IF(CY8="-","",IF(CY8="-","【-】","【"&amp;SUBSTITUTE(TEXT(CY8,"#,##0.0"),"-","△")&amp;"】"))</f>
        <v>【320.6】</v>
      </c>
      <c r="CZ6" s="52">
        <f>IF(CZ8="-",NA(),CZ8)</f>
        <v>0</v>
      </c>
      <c r="DA6" s="52">
        <f t="shared" ref="DA6:DI6" si="10">IF(DA8="-",NA(),DA8)</f>
        <v>0</v>
      </c>
      <c r="DB6" s="52">
        <f t="shared" si="10"/>
        <v>0</v>
      </c>
      <c r="DC6" s="52">
        <f t="shared" si="10"/>
        <v>0</v>
      </c>
      <c r="DD6" s="52">
        <f t="shared" si="10"/>
        <v>0</v>
      </c>
      <c r="DE6" s="52">
        <f t="shared" si="10"/>
        <v>19</v>
      </c>
      <c r="DF6" s="52">
        <f t="shared" si="10"/>
        <v>12.5</v>
      </c>
      <c r="DG6" s="52">
        <f t="shared" si="10"/>
        <v>6.1</v>
      </c>
      <c r="DH6" s="52">
        <f t="shared" si="10"/>
        <v>1.7</v>
      </c>
      <c r="DI6" s="52">
        <f t="shared" si="10"/>
        <v>0</v>
      </c>
      <c r="DJ6" s="49" t="str">
        <f>IF(DJ8="-","",IF(DJ8="-","【-】","【"&amp;SUBSTITUTE(TEXT(DJ8,"#,##0.0"),"-","△")&amp;"】"))</f>
        <v>【0.0】</v>
      </c>
      <c r="DK6" s="52">
        <f>IF(DK8="-",NA(),DK8)</f>
        <v>202</v>
      </c>
      <c r="DL6" s="52">
        <f t="shared" ref="DL6:DT6" si="11">IF(DL8="-",NA(),DL8)</f>
        <v>204</v>
      </c>
      <c r="DM6" s="52">
        <f t="shared" si="11"/>
        <v>142.6</v>
      </c>
      <c r="DN6" s="52">
        <f t="shared" si="11"/>
        <v>138.6</v>
      </c>
      <c r="DO6" s="52">
        <f t="shared" si="11"/>
        <v>169.1</v>
      </c>
      <c r="DP6" s="52">
        <f t="shared" si="11"/>
        <v>189.2</v>
      </c>
      <c r="DQ6" s="52">
        <f t="shared" si="11"/>
        <v>183.6</v>
      </c>
      <c r="DR6" s="52">
        <f t="shared" si="11"/>
        <v>146.69999999999999</v>
      </c>
      <c r="DS6" s="52">
        <f t="shared" si="11"/>
        <v>143.9</v>
      </c>
      <c r="DT6" s="52">
        <f t="shared" si="11"/>
        <v>154.80000000000001</v>
      </c>
      <c r="DU6" s="49" t="str">
        <f>IF(DU8="-","",IF(DU8="-","【-】","【"&amp;SUBSTITUTE(TEXT(DU8,"#,##0.0"),"-","△")&amp;"】"))</f>
        <v>【124.6】</v>
      </c>
    </row>
    <row r="7" spans="1:125" s="54" customFormat="1" x14ac:dyDescent="0.2">
      <c r="A7" s="37" t="s">
        <v>109</v>
      </c>
      <c r="B7" s="48">
        <f t="shared" ref="B7:X7" si="12">B8</f>
        <v>2022</v>
      </c>
      <c r="C7" s="48">
        <f t="shared" si="12"/>
        <v>430005</v>
      </c>
      <c r="D7" s="48">
        <f t="shared" si="12"/>
        <v>46</v>
      </c>
      <c r="E7" s="48">
        <f t="shared" si="12"/>
        <v>14</v>
      </c>
      <c r="F7" s="48">
        <f t="shared" si="12"/>
        <v>0</v>
      </c>
      <c r="G7" s="48">
        <f t="shared" si="12"/>
        <v>1</v>
      </c>
      <c r="H7" s="48" t="str">
        <f t="shared" si="12"/>
        <v>熊本県</v>
      </c>
      <c r="I7" s="48" t="str">
        <f t="shared" si="12"/>
        <v>熊本県営有料駐車場</v>
      </c>
      <c r="J7" s="48" t="str">
        <f t="shared" si="12"/>
        <v>法適用</v>
      </c>
      <c r="K7" s="48" t="str">
        <f t="shared" si="12"/>
        <v>駐車場整備事業</v>
      </c>
      <c r="L7" s="48" t="str">
        <f t="shared" si="12"/>
        <v>-</v>
      </c>
      <c r="M7" s="48" t="str">
        <f t="shared" si="12"/>
        <v>Ａ１Ｂ１</v>
      </c>
      <c r="N7" s="48" t="str">
        <f t="shared" si="12"/>
        <v>非設置</v>
      </c>
      <c r="O7" s="49">
        <f t="shared" si="12"/>
        <v>99.2</v>
      </c>
      <c r="P7" s="50" t="str">
        <f t="shared" si="12"/>
        <v>届出駐車場</v>
      </c>
      <c r="Q7" s="50" t="str">
        <f t="shared" si="12"/>
        <v>立体式</v>
      </c>
      <c r="R7" s="51">
        <f t="shared" si="12"/>
        <v>43</v>
      </c>
      <c r="S7" s="50" t="str">
        <f t="shared" si="12"/>
        <v>商業施設</v>
      </c>
      <c r="T7" s="50" t="str">
        <f t="shared" si="12"/>
        <v>無</v>
      </c>
      <c r="U7" s="51">
        <f t="shared" si="12"/>
        <v>8523</v>
      </c>
      <c r="V7" s="51">
        <f t="shared" si="12"/>
        <v>298</v>
      </c>
      <c r="W7" s="51">
        <f t="shared" si="12"/>
        <v>200</v>
      </c>
      <c r="X7" s="50" t="str">
        <f t="shared" si="12"/>
        <v>利用料金制</v>
      </c>
      <c r="Y7" s="52">
        <f>Y8</f>
        <v>110.5</v>
      </c>
      <c r="Z7" s="52">
        <f t="shared" ref="Z7:AH7" si="13">Z8</f>
        <v>122.8</v>
      </c>
      <c r="AA7" s="52">
        <f t="shared" si="13"/>
        <v>100</v>
      </c>
      <c r="AB7" s="52">
        <f t="shared" si="13"/>
        <v>114</v>
      </c>
      <c r="AC7" s="52">
        <f t="shared" si="13"/>
        <v>179</v>
      </c>
      <c r="AD7" s="52">
        <f t="shared" si="13"/>
        <v>123.1</v>
      </c>
      <c r="AE7" s="52">
        <f t="shared" si="13"/>
        <v>124.1</v>
      </c>
      <c r="AF7" s="52">
        <f t="shared" si="13"/>
        <v>83.6</v>
      </c>
      <c r="AG7" s="52">
        <f t="shared" si="13"/>
        <v>101.2</v>
      </c>
      <c r="AH7" s="52">
        <f t="shared" si="13"/>
        <v>128.30000000000001</v>
      </c>
      <c r="AI7" s="49"/>
      <c r="AJ7" s="52">
        <f>AJ8</f>
        <v>0</v>
      </c>
      <c r="AK7" s="52">
        <f t="shared" ref="AK7:AS7" si="14">AK8</f>
        <v>0</v>
      </c>
      <c r="AL7" s="52">
        <f t="shared" si="14"/>
        <v>0.1</v>
      </c>
      <c r="AM7" s="52">
        <f t="shared" si="14"/>
        <v>0</v>
      </c>
      <c r="AN7" s="52">
        <f t="shared" si="14"/>
        <v>0</v>
      </c>
      <c r="AO7" s="52">
        <f t="shared" si="14"/>
        <v>0</v>
      </c>
      <c r="AP7" s="52">
        <f t="shared" si="14"/>
        <v>0</v>
      </c>
      <c r="AQ7" s="52">
        <f t="shared" si="14"/>
        <v>0</v>
      </c>
      <c r="AR7" s="52">
        <f t="shared" si="14"/>
        <v>0.2</v>
      </c>
      <c r="AS7" s="52">
        <f t="shared" si="14"/>
        <v>0.1</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1</v>
      </c>
      <c r="BD7" s="53">
        <f t="shared" si="15"/>
        <v>1</v>
      </c>
      <c r="BE7" s="51"/>
      <c r="BF7" s="52">
        <f>BF8</f>
        <v>10.9</v>
      </c>
      <c r="BG7" s="52">
        <f t="shared" ref="BG7:BO7" si="16">BG8</f>
        <v>7.5</v>
      </c>
      <c r="BH7" s="52">
        <f t="shared" si="16"/>
        <v>-15</v>
      </c>
      <c r="BI7" s="52">
        <f t="shared" si="16"/>
        <v>40</v>
      </c>
      <c r="BJ7" s="52">
        <f t="shared" si="16"/>
        <v>65</v>
      </c>
      <c r="BK7" s="52">
        <f t="shared" si="16"/>
        <v>30.1</v>
      </c>
      <c r="BL7" s="52">
        <f t="shared" si="16"/>
        <v>28.3</v>
      </c>
      <c r="BM7" s="52">
        <f t="shared" si="16"/>
        <v>-3.2</v>
      </c>
      <c r="BN7" s="52">
        <f t="shared" si="16"/>
        <v>19.8</v>
      </c>
      <c r="BO7" s="52">
        <f t="shared" si="16"/>
        <v>41.7</v>
      </c>
      <c r="BP7" s="49"/>
      <c r="BQ7" s="53">
        <f>BQ8</f>
        <v>59943</v>
      </c>
      <c r="BR7" s="53">
        <f t="shared" ref="BR7:BZ7" si="17">BR8</f>
        <v>83957</v>
      </c>
      <c r="BS7" s="53">
        <f t="shared" si="17"/>
        <v>33814</v>
      </c>
      <c r="BT7" s="53">
        <f t="shared" si="17"/>
        <v>46864</v>
      </c>
      <c r="BU7" s="53">
        <f t="shared" si="17"/>
        <v>84149</v>
      </c>
      <c r="BV7" s="53">
        <f t="shared" si="17"/>
        <v>35665</v>
      </c>
      <c r="BW7" s="53">
        <f t="shared" si="17"/>
        <v>39410</v>
      </c>
      <c r="BX7" s="53">
        <f t="shared" si="17"/>
        <v>7468</v>
      </c>
      <c r="BY7" s="53">
        <f t="shared" si="17"/>
        <v>14689</v>
      </c>
      <c r="BZ7" s="53">
        <f t="shared" si="17"/>
        <v>30502</v>
      </c>
      <c r="CA7" s="51"/>
      <c r="CB7" s="52">
        <f>CB8</f>
        <v>71.8</v>
      </c>
      <c r="CC7" s="52">
        <f t="shared" ref="CC7:CK7" si="18">CC8</f>
        <v>75.400000000000006</v>
      </c>
      <c r="CD7" s="52">
        <f t="shared" si="18"/>
        <v>79</v>
      </c>
      <c r="CE7" s="52">
        <f t="shared" si="18"/>
        <v>83</v>
      </c>
      <c r="CF7" s="52">
        <f t="shared" si="18"/>
        <v>86</v>
      </c>
      <c r="CG7" s="52">
        <f t="shared" si="18"/>
        <v>37.4</v>
      </c>
      <c r="CH7" s="52">
        <f t="shared" si="18"/>
        <v>42.4</v>
      </c>
      <c r="CI7" s="52">
        <f t="shared" si="18"/>
        <v>51.6</v>
      </c>
      <c r="CJ7" s="52">
        <f t="shared" si="18"/>
        <v>60.3</v>
      </c>
      <c r="CK7" s="52">
        <f t="shared" si="18"/>
        <v>63.4</v>
      </c>
      <c r="CL7" s="49"/>
      <c r="CM7" s="51">
        <f>CM8</f>
        <v>1286394</v>
      </c>
      <c r="CN7" s="51">
        <f>CN8</f>
        <v>111000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855.2</v>
      </c>
      <c r="CX7" s="52">
        <f t="shared" si="19"/>
        <v>855</v>
      </c>
      <c r="CY7" s="49"/>
      <c r="CZ7" s="52">
        <f>CZ8</f>
        <v>0</v>
      </c>
      <c r="DA7" s="52">
        <f t="shared" ref="DA7:DI7" si="20">DA8</f>
        <v>0</v>
      </c>
      <c r="DB7" s="52">
        <f t="shared" si="20"/>
        <v>0</v>
      </c>
      <c r="DC7" s="52">
        <f t="shared" si="20"/>
        <v>0</v>
      </c>
      <c r="DD7" s="52">
        <f t="shared" si="20"/>
        <v>0</v>
      </c>
      <c r="DE7" s="52">
        <f t="shared" si="20"/>
        <v>19</v>
      </c>
      <c r="DF7" s="52">
        <f t="shared" si="20"/>
        <v>12.5</v>
      </c>
      <c r="DG7" s="52">
        <f t="shared" si="20"/>
        <v>6.1</v>
      </c>
      <c r="DH7" s="52">
        <f t="shared" si="20"/>
        <v>1.7</v>
      </c>
      <c r="DI7" s="52">
        <f t="shared" si="20"/>
        <v>0</v>
      </c>
      <c r="DJ7" s="49"/>
      <c r="DK7" s="52">
        <f>DK8</f>
        <v>202</v>
      </c>
      <c r="DL7" s="52">
        <f t="shared" ref="DL7:DT7" si="21">DL8</f>
        <v>204</v>
      </c>
      <c r="DM7" s="52">
        <f t="shared" si="21"/>
        <v>142.6</v>
      </c>
      <c r="DN7" s="52">
        <f t="shared" si="21"/>
        <v>138.6</v>
      </c>
      <c r="DO7" s="52">
        <f t="shared" si="21"/>
        <v>169.1</v>
      </c>
      <c r="DP7" s="52">
        <f t="shared" si="21"/>
        <v>189.2</v>
      </c>
      <c r="DQ7" s="52">
        <f t="shared" si="21"/>
        <v>183.6</v>
      </c>
      <c r="DR7" s="52">
        <f t="shared" si="21"/>
        <v>146.69999999999999</v>
      </c>
      <c r="DS7" s="52">
        <f t="shared" si="21"/>
        <v>143.9</v>
      </c>
      <c r="DT7" s="52">
        <f t="shared" si="21"/>
        <v>154.80000000000001</v>
      </c>
      <c r="DU7" s="49"/>
    </row>
    <row r="8" spans="1:125" s="54" customFormat="1" x14ac:dyDescent="0.2">
      <c r="A8" s="37"/>
      <c r="B8" s="55">
        <v>2022</v>
      </c>
      <c r="C8" s="55">
        <v>430005</v>
      </c>
      <c r="D8" s="55">
        <v>46</v>
      </c>
      <c r="E8" s="55">
        <v>14</v>
      </c>
      <c r="F8" s="55">
        <v>0</v>
      </c>
      <c r="G8" s="55">
        <v>1</v>
      </c>
      <c r="H8" s="55" t="s">
        <v>110</v>
      </c>
      <c r="I8" s="55" t="s">
        <v>111</v>
      </c>
      <c r="J8" s="55" t="s">
        <v>112</v>
      </c>
      <c r="K8" s="55" t="s">
        <v>113</v>
      </c>
      <c r="L8" s="55" t="s">
        <v>114</v>
      </c>
      <c r="M8" s="55" t="s">
        <v>115</v>
      </c>
      <c r="N8" s="55" t="s">
        <v>116</v>
      </c>
      <c r="O8" s="56">
        <v>99.2</v>
      </c>
      <c r="P8" s="57" t="s">
        <v>117</v>
      </c>
      <c r="Q8" s="57" t="s">
        <v>118</v>
      </c>
      <c r="R8" s="58">
        <v>43</v>
      </c>
      <c r="S8" s="57" t="s">
        <v>119</v>
      </c>
      <c r="T8" s="57" t="s">
        <v>120</v>
      </c>
      <c r="U8" s="58">
        <v>8523</v>
      </c>
      <c r="V8" s="58">
        <v>298</v>
      </c>
      <c r="W8" s="58">
        <v>200</v>
      </c>
      <c r="X8" s="57" t="s">
        <v>121</v>
      </c>
      <c r="Y8" s="59">
        <v>110.5</v>
      </c>
      <c r="Z8" s="59">
        <v>122.8</v>
      </c>
      <c r="AA8" s="59">
        <v>100</v>
      </c>
      <c r="AB8" s="59">
        <v>114</v>
      </c>
      <c r="AC8" s="59">
        <v>179</v>
      </c>
      <c r="AD8" s="59">
        <v>123.1</v>
      </c>
      <c r="AE8" s="59">
        <v>124.1</v>
      </c>
      <c r="AF8" s="59">
        <v>83.6</v>
      </c>
      <c r="AG8" s="59">
        <v>101.2</v>
      </c>
      <c r="AH8" s="59">
        <v>128.30000000000001</v>
      </c>
      <c r="AI8" s="56">
        <v>121.3</v>
      </c>
      <c r="AJ8" s="59">
        <v>0</v>
      </c>
      <c r="AK8" s="59">
        <v>0</v>
      </c>
      <c r="AL8" s="59">
        <v>0.1</v>
      </c>
      <c r="AM8" s="59">
        <v>0</v>
      </c>
      <c r="AN8" s="59">
        <v>0</v>
      </c>
      <c r="AO8" s="59">
        <v>0</v>
      </c>
      <c r="AP8" s="59">
        <v>0</v>
      </c>
      <c r="AQ8" s="59">
        <v>0</v>
      </c>
      <c r="AR8" s="59">
        <v>0.2</v>
      </c>
      <c r="AS8" s="59">
        <v>0.1</v>
      </c>
      <c r="AT8" s="56">
        <v>0</v>
      </c>
      <c r="AU8" s="60">
        <v>0</v>
      </c>
      <c r="AV8" s="60">
        <v>0</v>
      </c>
      <c r="AW8" s="60">
        <v>0</v>
      </c>
      <c r="AX8" s="60">
        <v>0</v>
      </c>
      <c r="AY8" s="60">
        <v>0</v>
      </c>
      <c r="AZ8" s="60">
        <v>0</v>
      </c>
      <c r="BA8" s="60">
        <v>0</v>
      </c>
      <c r="BB8" s="60">
        <v>0</v>
      </c>
      <c r="BC8" s="60">
        <v>1</v>
      </c>
      <c r="BD8" s="60">
        <v>1</v>
      </c>
      <c r="BE8" s="60">
        <v>0</v>
      </c>
      <c r="BF8" s="59">
        <v>10.9</v>
      </c>
      <c r="BG8" s="59">
        <v>7.5</v>
      </c>
      <c r="BH8" s="59">
        <v>-15</v>
      </c>
      <c r="BI8" s="59">
        <v>40</v>
      </c>
      <c r="BJ8" s="59">
        <v>65</v>
      </c>
      <c r="BK8" s="59">
        <v>30.1</v>
      </c>
      <c r="BL8" s="59">
        <v>28.3</v>
      </c>
      <c r="BM8" s="59">
        <v>-3.2</v>
      </c>
      <c r="BN8" s="59">
        <v>19.8</v>
      </c>
      <c r="BO8" s="59">
        <v>41.7</v>
      </c>
      <c r="BP8" s="56">
        <v>35.6</v>
      </c>
      <c r="BQ8" s="60">
        <v>59943</v>
      </c>
      <c r="BR8" s="60">
        <v>83957</v>
      </c>
      <c r="BS8" s="60">
        <v>33814</v>
      </c>
      <c r="BT8" s="61">
        <v>46864</v>
      </c>
      <c r="BU8" s="61">
        <v>84149</v>
      </c>
      <c r="BV8" s="60">
        <v>35665</v>
      </c>
      <c r="BW8" s="60">
        <v>39410</v>
      </c>
      <c r="BX8" s="60">
        <v>7468</v>
      </c>
      <c r="BY8" s="60">
        <v>14689</v>
      </c>
      <c r="BZ8" s="60">
        <v>30502</v>
      </c>
      <c r="CA8" s="58">
        <v>25769</v>
      </c>
      <c r="CB8" s="59">
        <v>71.8</v>
      </c>
      <c r="CC8" s="59">
        <v>75.400000000000006</v>
      </c>
      <c r="CD8" s="59">
        <v>79</v>
      </c>
      <c r="CE8" s="59">
        <v>83</v>
      </c>
      <c r="CF8" s="59">
        <v>86</v>
      </c>
      <c r="CG8" s="59">
        <v>37.4</v>
      </c>
      <c r="CH8" s="59">
        <v>42.4</v>
      </c>
      <c r="CI8" s="59">
        <v>51.6</v>
      </c>
      <c r="CJ8" s="59">
        <v>60.3</v>
      </c>
      <c r="CK8" s="59">
        <v>63.4</v>
      </c>
      <c r="CL8" s="56">
        <v>57.2</v>
      </c>
      <c r="CM8" s="58">
        <v>1286394</v>
      </c>
      <c r="CN8" s="58">
        <v>111000</v>
      </c>
      <c r="CO8" s="59">
        <v>0</v>
      </c>
      <c r="CP8" s="59">
        <v>0</v>
      </c>
      <c r="CQ8" s="59">
        <v>0</v>
      </c>
      <c r="CR8" s="59">
        <v>0</v>
      </c>
      <c r="CS8" s="59">
        <v>0</v>
      </c>
      <c r="CT8" s="59">
        <v>0</v>
      </c>
      <c r="CU8" s="59">
        <v>0</v>
      </c>
      <c r="CV8" s="59">
        <v>0</v>
      </c>
      <c r="CW8" s="59">
        <v>855.2</v>
      </c>
      <c r="CX8" s="59">
        <v>855</v>
      </c>
      <c r="CY8" s="56">
        <v>320.60000000000002</v>
      </c>
      <c r="CZ8" s="59">
        <v>0</v>
      </c>
      <c r="DA8" s="59">
        <v>0</v>
      </c>
      <c r="DB8" s="59">
        <v>0</v>
      </c>
      <c r="DC8" s="59">
        <v>0</v>
      </c>
      <c r="DD8" s="59">
        <v>0</v>
      </c>
      <c r="DE8" s="59">
        <v>19</v>
      </c>
      <c r="DF8" s="59">
        <v>12.5</v>
      </c>
      <c r="DG8" s="59">
        <v>6.1</v>
      </c>
      <c r="DH8" s="59">
        <v>1.7</v>
      </c>
      <c r="DI8" s="59">
        <v>0</v>
      </c>
      <c r="DJ8" s="56">
        <v>0</v>
      </c>
      <c r="DK8" s="59">
        <v>202</v>
      </c>
      <c r="DL8" s="59">
        <v>204</v>
      </c>
      <c r="DM8" s="59">
        <v>142.6</v>
      </c>
      <c r="DN8" s="59">
        <v>138.6</v>
      </c>
      <c r="DO8" s="59">
        <v>169.1</v>
      </c>
      <c r="DP8" s="59">
        <v>189.2</v>
      </c>
      <c r="DQ8" s="59">
        <v>183.6</v>
      </c>
      <c r="DR8" s="59">
        <v>146.69999999999999</v>
      </c>
      <c r="DS8" s="59">
        <v>143.9</v>
      </c>
      <c r="DT8" s="59">
        <v>154.80000000000001</v>
      </c>
      <c r="DU8" s="56">
        <v>124.6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2023-12-05T01:09:35Z</dcterms:created>
  <dcterms:modified xsi:type="dcterms:W3CDTF">2024-01-31T08:00:35Z</dcterms:modified>
  <cp:category/>
</cp:coreProperties>
</file>