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3）\36 各種照会等（財政課）\240122【照会】公営企業に係る経営比較分析表（令和4年度決算）の分析等について（依頼）\02 【様式】経営比較分析表\"/>
    </mc:Choice>
  </mc:AlternateContent>
  <workbookProtection workbookAlgorithmName="SHA-512" workbookHashValue="1EazjjWtLwlxYA8AXTifjs4W30fHQjpZzDSsKBqIiYxp3J/IMF6WO9CMLwAMg5nYcX2gvzARY1SvtC8jblPpBQ==" workbookSaltValue="7Lt7AxKwSNL4ZiP1Otdwag==" workbookSpinCount="100000" lockStructure="1"/>
  <bookViews>
    <workbookView xWindow="0" yWindow="0" windowWidth="28800" windowHeight="12470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KP77" i="4" s="1"/>
  <c r="CZ7" i="5"/>
  <c r="CX7" i="5"/>
  <c r="CW7" i="5"/>
  <c r="CV7" i="5"/>
  <c r="HP78" i="4" s="1"/>
  <c r="CU7" i="5"/>
  <c r="CT7" i="5"/>
  <c r="CS7" i="5"/>
  <c r="CR7" i="5"/>
  <c r="CQ7" i="5"/>
  <c r="CP7" i="5"/>
  <c r="CO7" i="5"/>
  <c r="CN7" i="5"/>
  <c r="CV76" i="4" s="1"/>
  <c r="CM7" i="5"/>
  <c r="CK7" i="5"/>
  <c r="CJ7" i="5"/>
  <c r="CI7" i="5"/>
  <c r="AV78" i="4" s="1"/>
  <c r="CH7" i="5"/>
  <c r="CG7" i="5"/>
  <c r="CF7" i="5"/>
  <c r="CE7" i="5"/>
  <c r="BK77" i="4" s="1"/>
  <c r="CD7" i="5"/>
  <c r="CC7" i="5"/>
  <c r="CB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X7" i="5"/>
  <c r="W7" i="5"/>
  <c r="V7" i="5"/>
  <c r="HX10" i="4" s="1"/>
  <c r="U7" i="5"/>
  <c r="T7" i="5"/>
  <c r="S7" i="5"/>
  <c r="R7" i="5"/>
  <c r="DU10" i="4" s="1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K88" i="4"/>
  <c r="H88" i="4"/>
  <c r="G88" i="4"/>
  <c r="F88" i="4"/>
  <c r="E88" i="4"/>
  <c r="D88" i="4"/>
  <c r="B88" i="4"/>
  <c r="LT78" i="4"/>
  <c r="LE78" i="4"/>
  <c r="KP78" i="4"/>
  <c r="IT78" i="4"/>
  <c r="IE78" i="4"/>
  <c r="HA78" i="4"/>
  <c r="GL78" i="4"/>
  <c r="BZ78" i="4"/>
  <c r="BK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AV77" i="4"/>
  <c r="AG77" i="4"/>
  <c r="R77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KO31" i="4"/>
  <c r="JV31" i="4"/>
  <c r="JC31" i="4"/>
  <c r="HJ31" i="4"/>
  <c r="GQ31" i="4"/>
  <c r="FX31" i="4"/>
  <c r="FE31" i="4"/>
  <c r="EL31" i="4"/>
  <c r="CS31" i="4"/>
  <c r="BZ31" i="4"/>
  <c r="BG31" i="4"/>
  <c r="U31" i="4"/>
  <c r="LJ10" i="4"/>
  <c r="JQ10" i="4"/>
  <c r="CF10" i="4"/>
  <c r="B10" i="4"/>
  <c r="LJ8" i="4"/>
  <c r="JQ8" i="4"/>
  <c r="HX8" i="4"/>
  <c r="DU8" i="4"/>
  <c r="CF8" i="4"/>
  <c r="AQ8" i="4"/>
  <c r="B6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G30" i="4" l="1"/>
  <c r="FX51" i="4"/>
  <c r="AV76" i="4"/>
  <c r="KO51" i="4"/>
  <c r="LE76" i="4"/>
  <c r="KO30" i="4"/>
  <c r="HP76" i="4"/>
  <c r="BG51" i="4"/>
  <c r="FX30" i="4"/>
  <c r="HA76" i="4"/>
  <c r="AN51" i="4"/>
  <c r="FE30" i="4"/>
  <c r="FE51" i="4"/>
  <c r="AN30" i="4"/>
  <c r="JV51" i="4"/>
  <c r="AG76" i="4"/>
  <c r="KP76" i="4"/>
  <c r="JV30" i="4"/>
  <c r="BK76" i="4"/>
  <c r="LH51" i="4"/>
  <c r="GQ30" i="4"/>
  <c r="BZ30" i="4"/>
  <c r="LT76" i="4"/>
  <c r="GQ51" i="4"/>
  <c r="LH30" i="4"/>
  <c r="BZ51" i="4"/>
  <c r="IE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<sst xmlns="http://schemas.openxmlformats.org/spreadsheetml/2006/main" count="232" uniqueCount="124">
  <si>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</si>
  <si>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</si>
  <si>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</si>
  <si>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</si>
  <si>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</si>
  <si>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</si>
  <si>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</si>
  <si>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</si>
  <si>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</si>
  <si>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</si>
  <si>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</si>
  <si>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</si>
  <si>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</si>
  <si>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</si>
  <si>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</si>
  <si>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</si>
  <si>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</si>
  <si>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</si>
  <si>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</si>
  <si>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</si>
  <si>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</si>
  <si>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</si>
  <si>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</si>
  <si>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</si>
  <si>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</si>
  <si>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</si>
  <si>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</si>
  <si>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</si>
  <si>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</si>
  <si>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</si>
  <si>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</si>
  <si>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</si>
  <si>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</si>
  <si>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</si>
  <si>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</si>
  <si>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</si>
  <si>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</si>
  <si>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</si>
  <si>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</si>
  <si>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</si>
  <si>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</si>
  <si>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</si>
  <si>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</si>
  <si>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</si>
  <si>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</si>
  <si>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</si>
  <si>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</si>
  <si>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</si>
  <si>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</si>
  <si>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</si>
  <si>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</si>
  <si>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</si>
  <si>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</si>
  <si>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</si>
  <si>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</si>
  <si>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</si>
  <si>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</si>
  <si>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</si>
  <si>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</si>
  <si>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</si>
  <si>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</si>
  <si>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</si>
  <si>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</si>
  <si>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</si>
  <si>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</si>
  <si>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</si>
  <si>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</si>
  <si>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</si>
  <si>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</si>
  <si>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</si>
  <si>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</si>
  <si>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</si>
  <si>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</si>
  <si>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</si>
  <si>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</si>
  <si>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</si>
  <si>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</si>
  <si>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</si>
  <si>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</si>
  <si>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</si>
  <si>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</si>
  <si>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</si>
  <si>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</si>
  <si>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</si>
  <si>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</si>
  <si>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</si>
  <si>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</si>
  <si>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</si>
  <si>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</si>
  <si>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</si>
  <si>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</si>
  <si>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</si>
  <si>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</si>
  <si>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</si>
  <si>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</si>
  <si>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</si>
  <si>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</si>
  <si>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</si>
  <si>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</si>
  <si>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</si>
  <si>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</si>
  <si>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</si>
  <si>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</si>
  <si>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</si>
  <si>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</si>
  <si>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熊本県営第二有料駐車場</t>
  </si>
  <si>
    <t>法適用</t>
  </si>
  <si>
    <t>駐車場整備事業</t>
  </si>
  <si>
    <t>-</t>
  </si>
  <si>
    <t>Ａ３Ｂ２</t>
  </si>
  <si>
    <t>非設置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</si>
  <si>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</si>
  <si>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</si>
  <si>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</si>
  <si>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</si>
  <si>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</si>
  <si>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</si>
  <si>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</si>
  <si>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</si>
  <si>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</si>
  <si>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●有形固定資産減価償却率
　土地は借地で平面駐車場として利用しており、有形固定資産はない。
●企業債残高対料金収入比率
　企業債残高はなく、自己資金により運営を行っている。</t>
    <rPh sb="1" eb="7">
      <t>ユウケイコテイシサン</t>
    </rPh>
    <rPh sb="7" eb="11">
      <t>ゲンカショウキャク</t>
    </rPh>
    <rPh sb="11" eb="12">
      <t>リツ</t>
    </rPh>
    <rPh sb="14" eb="16">
      <t>トチ</t>
    </rPh>
    <rPh sb="17" eb="19">
      <t>シャクチ</t>
    </rPh>
    <rPh sb="20" eb="22">
      <t>ヘイメン</t>
    </rPh>
    <rPh sb="22" eb="25">
      <t>チュウシャジョウ</t>
    </rPh>
    <rPh sb="28" eb="30">
      <t>リヨウ</t>
    </rPh>
    <rPh sb="35" eb="41">
      <t>ユウケイコテイシサン</t>
    </rPh>
    <phoneticPr fontId="5"/>
  </si>
  <si>
    <t>●稼働率
　令和4年度は、定期契約台数が増加しており、稼働率はこれまでも8割以上で推移しているため、定期駐車場としての需要があると考えられる。</t>
    <rPh sb="20" eb="22">
      <t>ゾウカ</t>
    </rPh>
    <rPh sb="37" eb="38">
      <t>ワ</t>
    </rPh>
    <rPh sb="38" eb="40">
      <t>イジョウ</t>
    </rPh>
    <phoneticPr fontId="5"/>
  </si>
  <si>
    <t xml:space="preserve">【県営第二有料駐車場】（平面、月極）
　当該施設は遊休地を活用した小規模な平面の月極駐車場（37台収容）である。近隣事業所の営業状況や住民の転居等で契約台数の増減はあるが、稼働率は概ね高水準で推移している。
●売上高ＧＯＰ（営業利益）比率
●ＥＢＩＴＤＡ（減価償却前営業利益）
　定期契約台数は前年度から増加しているが、土地の賃借料の引上げに伴い営業費用が増加したため、比率は減少している。
</t>
    <rPh sb="40" eb="41">
      <t>ツキ</t>
    </rPh>
    <rPh sb="148" eb="151">
      <t>ゼンネンド</t>
    </rPh>
    <rPh sb="153" eb="155">
      <t>ゾウカ</t>
    </rPh>
    <rPh sb="161" eb="163">
      <t>トチ</t>
    </rPh>
    <rPh sb="168" eb="170">
      <t>ヒキア</t>
    </rPh>
    <rPh sb="172" eb="173">
      <t>トモナ</t>
    </rPh>
    <rPh sb="174" eb="178">
      <t>エイギョウヒヨウ</t>
    </rPh>
    <rPh sb="179" eb="181">
      <t>ゾウカ</t>
    </rPh>
    <rPh sb="186" eb="188">
      <t>ヒリツ</t>
    </rPh>
    <rPh sb="189" eb="191">
      <t>ゲンショウ</t>
    </rPh>
    <phoneticPr fontId="5"/>
  </si>
  <si>
    <t>　有料駐車場は、平成28年度から指定管理者制度（利用料金制）を導入。令和3年度から第2期に移行し、民間企業のノウハウを活用した運営を行っている。令和4年度は、土地の賃借料の引上げに伴い、収益は減少したが定期契約台数は増加しており、稼働率は概ね高水準を維持している。</t>
    <rPh sb="79" eb="81">
      <t>トチ</t>
    </rPh>
    <rPh sb="86" eb="88">
      <t>ヒキア</t>
    </rPh>
    <rPh sb="90" eb="91">
      <t>トモナ</t>
    </rPh>
    <rPh sb="93" eb="95">
      <t>シュウエキ</t>
    </rPh>
    <rPh sb="96" eb="98">
      <t>ゲンショウ</t>
    </rPh>
    <rPh sb="108" eb="110">
      <t>ゾウカ</t>
    </rPh>
    <rPh sb="125" eb="127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</si>
</sst>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140.5</c:v>
                </c:pt>
                <c:pt idx="1">
                  <c:v>195.7</c:v>
                </c:pt>
                <c:pt idx="2">
                  <c:v>122</c:v>
                </c:pt>
                <c:pt idx="3">
                  <c:v>114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5B3-9D87-73974D1C9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147.30000000000001</c:v>
                </c:pt>
                <c:pt idx="1">
                  <c:v>253.2</c:v>
                </c:pt>
                <c:pt idx="2">
                  <c:v>90.6</c:v>
                </c:pt>
                <c:pt idx="3">
                  <c:v>95.5</c:v>
                </c:pt>
                <c:pt idx="4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3-45B3-9D87-73974D1C9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1-461A-807C-1938997E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1-461A-807C-1938997E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B-4543-8767-31E7CAA2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B-4543-8767-31E7CAA2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B6B-85E6-410638FE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27.6</c:v>
                </c:pt>
                <c:pt idx="1">
                  <c:v>33.200000000000003</c:v>
                </c:pt>
                <c:pt idx="2">
                  <c:v>30</c:v>
                </c:pt>
                <c:pt idx="3">
                  <c:v>36.6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B-4B6B-85E6-410638FE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63C-8564-883F25C11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63C-8564-883F25C11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8-49E8-90F0-76C07256B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9E8-90F0-76C07256B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98.4</c:v>
                </c:pt>
                <c:pt idx="2">
                  <c:v>86.5</c:v>
                </c:pt>
                <c:pt idx="3">
                  <c:v>83.8</c:v>
                </c:pt>
                <c:pt idx="4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D-49D4-8E30-2C216C6A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94.3</c:v>
                </c:pt>
                <c:pt idx="2">
                  <c:v>65.5</c:v>
                </c:pt>
                <c:pt idx="3">
                  <c:v>66.5</c:v>
                </c:pt>
                <c:pt idx="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D-49D4-8E30-2C216C6A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28.8</c:v>
                </c:pt>
                <c:pt idx="1">
                  <c:v>69.5</c:v>
                </c:pt>
                <c:pt idx="2">
                  <c:v>18</c:v>
                </c:pt>
                <c:pt idx="3">
                  <c:v>12</c:v>
                </c:pt>
                <c:pt idx="4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E-42D9-A289-33DDF523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43.5</c:v>
                </c:pt>
                <c:pt idx="1">
                  <c:v>59.5</c:v>
                </c:pt>
                <c:pt idx="2">
                  <c:v>-40.799999999999997</c:v>
                </c:pt>
                <c:pt idx="3">
                  <c:v>71</c:v>
                </c:pt>
                <c:pt idx="4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E-42D9-A289-33DDF523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1081</c:v>
                </c:pt>
                <c:pt idx="1">
                  <c:v>2020</c:v>
                </c:pt>
                <c:pt idx="2">
                  <c:v>681</c:v>
                </c:pt>
                <c:pt idx="3">
                  <c:v>426</c:v>
                </c:pt>
                <c:pt idx="4">
                  <c:v>-338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A-49C0-9A32-F0EB955F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7762</c:v>
                </c:pt>
                <c:pt idx="1">
                  <c:v>7824</c:v>
                </c:pt>
                <c:pt idx="2">
                  <c:v>-112</c:v>
                </c:pt>
                <c:pt idx="3">
                  <c:v>-1240</c:v>
                </c:pt>
                <c:pt idx="4">
                  <c:v>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A-49C0-9A32-F0EB955F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【25,769】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83" sqref="ND83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熊本県　熊本県営第二有料駐車場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932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>
        <f>データ!O7</f>
        <v>99.2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37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15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140.5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195.7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122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114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91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94.6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98.4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86.5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83.8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86.5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147.30000000000001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253.2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90.6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95.5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101.1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0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0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0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0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0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98.5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94.3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65.5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66.5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75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120</v>
      </c>
      <c r="NE32" s="117"/>
      <c r="NF32" s="117"/>
      <c r="NG32" s="117"/>
      <c r="NH32" s="117"/>
      <c r="NI32" s="117"/>
      <c r="NJ32" s="117"/>
      <c r="NK32" s="117"/>
      <c r="NL32" s="117"/>
      <c r="NM32" s="117"/>
      <c r="NN32" s="117"/>
      <c r="NO32" s="117"/>
      <c r="NP32" s="117"/>
      <c r="NQ32" s="117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17"/>
      <c r="NF33" s="117"/>
      <c r="NG33" s="117"/>
      <c r="NH33" s="117"/>
      <c r="NI33" s="117"/>
      <c r="NJ33" s="117"/>
      <c r="NK33" s="117"/>
      <c r="NL33" s="117"/>
      <c r="NM33" s="117"/>
      <c r="NN33" s="117"/>
      <c r="NO33" s="117"/>
      <c r="NP33" s="117"/>
      <c r="NQ33" s="117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17"/>
      <c r="NF34" s="117"/>
      <c r="NG34" s="117"/>
      <c r="NH34" s="117"/>
      <c r="NI34" s="117"/>
      <c r="NJ34" s="117"/>
      <c r="NK34" s="117"/>
      <c r="NL34" s="117"/>
      <c r="NM34" s="117"/>
      <c r="NN34" s="117"/>
      <c r="NO34" s="117"/>
      <c r="NP34" s="117"/>
      <c r="NQ34" s="117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17"/>
      <c r="NF35" s="117"/>
      <c r="NG35" s="117"/>
      <c r="NH35" s="117"/>
      <c r="NI35" s="117"/>
      <c r="NJ35" s="117"/>
      <c r="NK35" s="117"/>
      <c r="NL35" s="117"/>
      <c r="NM35" s="117"/>
      <c r="NN35" s="117"/>
      <c r="NO35" s="117"/>
      <c r="NP35" s="117"/>
      <c r="NQ35" s="117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17"/>
      <c r="NF36" s="117"/>
      <c r="NG36" s="117"/>
      <c r="NH36" s="117"/>
      <c r="NI36" s="117"/>
      <c r="NJ36" s="117"/>
      <c r="NK36" s="117"/>
      <c r="NL36" s="117"/>
      <c r="NM36" s="117"/>
      <c r="NN36" s="117"/>
      <c r="NO36" s="117"/>
      <c r="NP36" s="117"/>
      <c r="NQ36" s="117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17"/>
      <c r="NF37" s="117"/>
      <c r="NG37" s="117"/>
      <c r="NH37" s="117"/>
      <c r="NI37" s="117"/>
      <c r="NJ37" s="117"/>
      <c r="NK37" s="117"/>
      <c r="NL37" s="117"/>
      <c r="NM37" s="117"/>
      <c r="NN37" s="117"/>
      <c r="NO37" s="117"/>
      <c r="NP37" s="117"/>
      <c r="NQ37" s="117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17"/>
      <c r="NF38" s="117"/>
      <c r="NG38" s="117"/>
      <c r="NH38" s="117"/>
      <c r="NI38" s="117"/>
      <c r="NJ38" s="117"/>
      <c r="NK38" s="117"/>
      <c r="NL38" s="117"/>
      <c r="NM38" s="117"/>
      <c r="NN38" s="117"/>
      <c r="NO38" s="117"/>
      <c r="NP38" s="117"/>
      <c r="NQ38" s="117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17"/>
      <c r="NF39" s="117"/>
      <c r="NG39" s="117"/>
      <c r="NH39" s="117"/>
      <c r="NI39" s="117"/>
      <c r="NJ39" s="117"/>
      <c r="NK39" s="117"/>
      <c r="NL39" s="117"/>
      <c r="NM39" s="117"/>
      <c r="NN39" s="117"/>
      <c r="NO39" s="117"/>
      <c r="NP39" s="117"/>
      <c r="NQ39" s="117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17"/>
      <c r="NF40" s="117"/>
      <c r="NG40" s="117"/>
      <c r="NH40" s="117"/>
      <c r="NI40" s="117"/>
      <c r="NJ40" s="117"/>
      <c r="NK40" s="117"/>
      <c r="NL40" s="117"/>
      <c r="NM40" s="117"/>
      <c r="NN40" s="117"/>
      <c r="NO40" s="117"/>
      <c r="NP40" s="117"/>
      <c r="NQ40" s="117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17"/>
      <c r="NF41" s="117"/>
      <c r="NG41" s="117"/>
      <c r="NH41" s="117"/>
      <c r="NI41" s="117"/>
      <c r="NJ41" s="117"/>
      <c r="NK41" s="117"/>
      <c r="NL41" s="117"/>
      <c r="NM41" s="117"/>
      <c r="NN41" s="117"/>
      <c r="NO41" s="117"/>
      <c r="NP41" s="117"/>
      <c r="NQ41" s="117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17"/>
      <c r="NF42" s="117"/>
      <c r="NG42" s="117"/>
      <c r="NH42" s="117"/>
      <c r="NI42" s="117"/>
      <c r="NJ42" s="117"/>
      <c r="NK42" s="117"/>
      <c r="NL42" s="117"/>
      <c r="NM42" s="117"/>
      <c r="NN42" s="117"/>
      <c r="NO42" s="117"/>
      <c r="NP42" s="117"/>
      <c r="NQ42" s="117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17"/>
      <c r="NF46" s="117"/>
      <c r="NG46" s="117"/>
      <c r="NH46" s="117"/>
      <c r="NI46" s="117"/>
      <c r="NJ46" s="117"/>
      <c r="NK46" s="117"/>
      <c r="NL46" s="117"/>
      <c r="NM46" s="117"/>
      <c r="NN46" s="117"/>
      <c r="NO46" s="117"/>
      <c r="NP46" s="117"/>
      <c r="NQ46" s="117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17"/>
      <c r="NF47" s="117"/>
      <c r="NG47" s="117"/>
      <c r="NH47" s="117"/>
      <c r="NI47" s="117"/>
      <c r="NJ47" s="117"/>
      <c r="NK47" s="117"/>
      <c r="NL47" s="117"/>
      <c r="NM47" s="117"/>
      <c r="NN47" s="117"/>
      <c r="NO47" s="117"/>
      <c r="NP47" s="117"/>
      <c r="NQ47" s="117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1">
        <f>データ!AU7</f>
        <v>0</v>
      </c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>
        <f>データ!AV7</f>
        <v>0</v>
      </c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>
        <f>データ!AW7</f>
        <v>0</v>
      </c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>
        <f>データ!AX7</f>
        <v>0</v>
      </c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>
        <f>データ!AY7</f>
        <v>0</v>
      </c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28.8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69.5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18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12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-9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1">
        <f>データ!BQ7</f>
        <v>1081</v>
      </c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>
        <f>データ!BR7</f>
        <v>2020</v>
      </c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>
        <f>データ!BS7</f>
        <v>681</v>
      </c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>
        <f>データ!BT7</f>
        <v>426</v>
      </c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>
        <f>データ!BU7</f>
        <v>-338</v>
      </c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1">
        <f>データ!AZ7</f>
        <v>0</v>
      </c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>
        <f>データ!BA7</f>
        <v>0</v>
      </c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>
        <f>データ!BB7</f>
        <v>0</v>
      </c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>
        <f>データ!BC7</f>
        <v>0</v>
      </c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>
        <f>データ!BD7</f>
        <v>0</v>
      </c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43.5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59.5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-40.799999999999997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71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27.9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1">
        <f>データ!BV7</f>
        <v>7762</v>
      </c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>
        <f>データ!BW7</f>
        <v>7824</v>
      </c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>
        <f>データ!BX7</f>
        <v>-112</v>
      </c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>
        <f>データ!BY7</f>
        <v>-1240</v>
      </c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>
        <f>データ!BZ7</f>
        <v>2754</v>
      </c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2" t="s">
        <v>32</v>
      </c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3">
        <f>データ!CM7</f>
        <v>3078</v>
      </c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6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6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9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2" t="s">
        <v>34</v>
      </c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2" t="str">
        <f>データ!$B$11</f>
        <v>H30</v>
      </c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4"/>
      <c r="AG76" s="132" t="str">
        <f>データ!$C$11</f>
        <v>R01</v>
      </c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4"/>
      <c r="AV76" s="132" t="str">
        <f>データ!$D$11</f>
        <v>R02</v>
      </c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4"/>
      <c r="BK76" s="132" t="str">
        <f>データ!$E$11</f>
        <v>R03</v>
      </c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4"/>
      <c r="BZ76" s="132" t="str">
        <f>データ!$F$11</f>
        <v>R04</v>
      </c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4"/>
      <c r="CO76" s="2"/>
      <c r="CP76" s="2"/>
      <c r="CQ76" s="2"/>
      <c r="CR76" s="2"/>
      <c r="CS76" s="2"/>
      <c r="CT76" s="2"/>
      <c r="CU76" s="2"/>
      <c r="CV76" s="123">
        <f>データ!CN7</f>
        <v>0</v>
      </c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2" t="str">
        <f>データ!$B$11</f>
        <v>H30</v>
      </c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4"/>
      <c r="HA76" s="132" t="str">
        <f>データ!$C$11</f>
        <v>R01</v>
      </c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4"/>
      <c r="HP76" s="132" t="str">
        <f>データ!$D$11</f>
        <v>R02</v>
      </c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4"/>
      <c r="IE76" s="132" t="str">
        <f>データ!$E$11</f>
        <v>R03</v>
      </c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4"/>
      <c r="IT76" s="132" t="str">
        <f>データ!$F$11</f>
        <v>R04</v>
      </c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2" t="str">
        <f>データ!$B$11</f>
        <v>H30</v>
      </c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4"/>
      <c r="KP76" s="132" t="str">
        <f>データ!$C$11</f>
        <v>R01</v>
      </c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4"/>
      <c r="LE76" s="132" t="str">
        <f>データ!$D$11</f>
        <v>R02</v>
      </c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3"/>
      <c r="LR76" s="133"/>
      <c r="LS76" s="134"/>
      <c r="LT76" s="132" t="str">
        <f>データ!$E$11</f>
        <v>R03</v>
      </c>
      <c r="LU76" s="133"/>
      <c r="LV76" s="133"/>
      <c r="LW76" s="133"/>
      <c r="LX76" s="133"/>
      <c r="LY76" s="133"/>
      <c r="LZ76" s="133"/>
      <c r="MA76" s="133"/>
      <c r="MB76" s="133"/>
      <c r="MC76" s="133"/>
      <c r="MD76" s="133"/>
      <c r="ME76" s="133"/>
      <c r="MF76" s="133"/>
      <c r="MG76" s="133"/>
      <c r="MH76" s="134"/>
      <c r="MI76" s="132" t="str">
        <f>データ!$F$11</f>
        <v>R04</v>
      </c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4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5" t="s">
        <v>27</v>
      </c>
      <c r="J77" s="135"/>
      <c r="K77" s="135"/>
      <c r="L77" s="135"/>
      <c r="M77" s="135"/>
      <c r="N77" s="135"/>
      <c r="O77" s="135"/>
      <c r="P77" s="135"/>
      <c r="Q77" s="135"/>
      <c r="R77" s="110">
        <f>データ!CB7</f>
        <v>0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>
        <f>データ!CC7</f>
        <v>0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>
        <f>データ!CD7</f>
        <v>0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>
        <f>データ!CE7</f>
        <v>0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>
        <f>データ!CF7</f>
        <v>0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6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8"/>
      <c r="FY77" s="2"/>
      <c r="FZ77" s="2"/>
      <c r="GA77" s="2"/>
      <c r="GB77" s="2"/>
      <c r="GC77" s="135" t="s">
        <v>27</v>
      </c>
      <c r="GD77" s="135"/>
      <c r="GE77" s="135"/>
      <c r="GF77" s="135"/>
      <c r="GG77" s="135"/>
      <c r="GH77" s="135"/>
      <c r="GI77" s="135"/>
      <c r="GJ77" s="135"/>
      <c r="GK77" s="135"/>
      <c r="GL77" s="110">
        <f>データ!CO7</f>
        <v>0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>
        <f>データ!CP7</f>
        <v>0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>
        <f>データ!CQ7</f>
        <v>0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>
        <f>データ!CR7</f>
        <v>0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>
        <f>データ!CS7</f>
        <v>0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5" t="s">
        <v>27</v>
      </c>
      <c r="JS77" s="135"/>
      <c r="JT77" s="135"/>
      <c r="JU77" s="135"/>
      <c r="JV77" s="135"/>
      <c r="JW77" s="135"/>
      <c r="JX77" s="135"/>
      <c r="JY77" s="135"/>
      <c r="JZ77" s="135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5" t="s">
        <v>29</v>
      </c>
      <c r="J78" s="135"/>
      <c r="K78" s="135"/>
      <c r="L78" s="135"/>
      <c r="M78" s="135"/>
      <c r="N78" s="135"/>
      <c r="O78" s="135"/>
      <c r="P78" s="135"/>
      <c r="Q78" s="135"/>
      <c r="R78" s="110">
        <f>データ!CG7</f>
        <v>27.6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>
        <f>データ!CH7</f>
        <v>33.200000000000003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>
        <f>データ!CI7</f>
        <v>30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>
        <f>データ!CJ7</f>
        <v>36.6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>
        <f>データ!CK7</f>
        <v>42.4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6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8"/>
      <c r="FY78" s="2"/>
      <c r="FZ78" s="2"/>
      <c r="GA78" s="2"/>
      <c r="GB78" s="2"/>
      <c r="GC78" s="135" t="s">
        <v>29</v>
      </c>
      <c r="GD78" s="135"/>
      <c r="GE78" s="135"/>
      <c r="GF78" s="135"/>
      <c r="GG78" s="135"/>
      <c r="GH78" s="135"/>
      <c r="GI78" s="135"/>
      <c r="GJ78" s="135"/>
      <c r="GK78" s="135"/>
      <c r="GL78" s="110">
        <f>データ!CT7</f>
        <v>0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>
        <f>データ!CU7</f>
        <v>0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>
        <f>データ!CV7</f>
        <v>0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>
        <f>データ!CW7</f>
        <v>0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>
        <f>データ!CX7</f>
        <v>0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5" t="s">
        <v>29</v>
      </c>
      <c r="JS78" s="135"/>
      <c r="JT78" s="135"/>
      <c r="JU78" s="135"/>
      <c r="JV78" s="135"/>
      <c r="JW78" s="135"/>
      <c r="JX78" s="135"/>
      <c r="JY78" s="135"/>
      <c r="JZ78" s="135"/>
      <c r="KA78" s="110">
        <f>データ!DE7</f>
        <v>0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0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0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9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/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8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20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【121.3】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【124.6】</v>
      </c>
      <c r="F88" s="34" t="str">
        <f>データ!BP6</f>
        <v>【35.6】</v>
      </c>
      <c r="G88" s="34" t="str">
        <f>データ!CA6</f>
        <v>【25,769】</v>
      </c>
      <c r="H88" s="34" t="str">
        <f>データ!CL6</f>
        <v>【57.2】</v>
      </c>
      <c r="I88" s="34" t="s">
        <v>47</v>
      </c>
      <c r="J88" s="34" t="s">
        <v>47</v>
      </c>
      <c r="K88" s="34" t="str">
        <f>データ!CY6</f>
        <v>【320.6】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z6HZr/fUhquWNIHAbbX4oLZISA2A6Wzq2U/ICDVgHAh3DL32OM6foxinPx6e5litiPwvRooJ+qSzgz+1KvSZQ==" saltValue="AnEoax/SnQqrcQcxm2vEF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39" t="s">
        <v>57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60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62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63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64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65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66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67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68</v>
      </c>
      <c r="CN4" s="145" t="s">
        <v>69</v>
      </c>
      <c r="CO4" s="136" t="s">
        <v>70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71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72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99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6"/>
      <c r="CN5" s="146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102</v>
      </c>
      <c r="B6" s="48">
        <f>B8</f>
        <v>2022</v>
      </c>
      <c r="C6" s="48">
        <f t="shared" ref="C6:X6" si="1">C8</f>
        <v>430005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熊本県</v>
      </c>
      <c r="I6" s="48" t="str">
        <f t="shared" si="1"/>
        <v>熊本県営第二有料駐車場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>
        <f t="shared" si="1"/>
        <v>99.2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31</v>
      </c>
      <c r="S6" s="50" t="str">
        <f t="shared" si="1"/>
        <v>無</v>
      </c>
      <c r="T6" s="50" t="str">
        <f t="shared" si="1"/>
        <v>無</v>
      </c>
      <c r="U6" s="51">
        <f t="shared" si="1"/>
        <v>932</v>
      </c>
      <c r="V6" s="51">
        <f t="shared" si="1"/>
        <v>37</v>
      </c>
      <c r="W6" s="51">
        <f t="shared" si="1"/>
        <v>15</v>
      </c>
      <c r="X6" s="50" t="str">
        <f t="shared" si="1"/>
        <v>利用料金制</v>
      </c>
      <c r="Y6" s="52">
        <f>IF(Y8="-",NA(),Y8)</f>
        <v>140.5</v>
      </c>
      <c r="Z6" s="52">
        <f t="shared" ref="Z6:AH6" si="2">IF(Z8="-",NA(),Z8)</f>
        <v>195.7</v>
      </c>
      <c r="AA6" s="52">
        <f t="shared" si="2"/>
        <v>122</v>
      </c>
      <c r="AB6" s="52">
        <f t="shared" si="2"/>
        <v>114</v>
      </c>
      <c r="AC6" s="52">
        <f t="shared" si="2"/>
        <v>91</v>
      </c>
      <c r="AD6" s="52">
        <f t="shared" si="2"/>
        <v>147.30000000000001</v>
      </c>
      <c r="AE6" s="52">
        <f t="shared" si="2"/>
        <v>253.2</v>
      </c>
      <c r="AF6" s="52">
        <f t="shared" si="2"/>
        <v>90.6</v>
      </c>
      <c r="AG6" s="52">
        <f t="shared" si="2"/>
        <v>95.5</v>
      </c>
      <c r="AH6" s="52">
        <f t="shared" si="2"/>
        <v>101.1</v>
      </c>
      <c r="AI6" s="49" t="str">
        <f>IF(AI8="-","",IF(AI8="-","【-】","【"&amp;SUBSTITUTE(TEXT(AI8,"#,##0.0"),"-","△")&amp;"】"))</f>
        <v>【121.3】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</v>
      </c>
      <c r="AR6" s="52">
        <f t="shared" si="3"/>
        <v>0</v>
      </c>
      <c r="AS6" s="52">
        <f t="shared" si="3"/>
        <v>0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0</v>
      </c>
      <c r="BC6" s="53">
        <f t="shared" si="4"/>
        <v>0</v>
      </c>
      <c r="BD6" s="53">
        <f t="shared" si="4"/>
        <v>0</v>
      </c>
      <c r="BE6" s="51" t="str">
        <f>IF(BE8="-","",IF(BE8="-","【-】","【"&amp;SUBSTITUTE(TEXT(BE8,"#,##0"),"-","△")&amp;"】"))</f>
        <v>【0】</v>
      </c>
      <c r="BF6" s="52">
        <f>IF(BF8="-",NA(),BF8)</f>
        <v>28.8</v>
      </c>
      <c r="BG6" s="52">
        <f t="shared" ref="BG6:BO6" si="5">IF(BG8="-",NA(),BG8)</f>
        <v>69.5</v>
      </c>
      <c r="BH6" s="52">
        <f t="shared" si="5"/>
        <v>18</v>
      </c>
      <c r="BI6" s="52">
        <f t="shared" si="5"/>
        <v>12</v>
      </c>
      <c r="BJ6" s="52">
        <f t="shared" si="5"/>
        <v>-9</v>
      </c>
      <c r="BK6" s="52">
        <f t="shared" si="5"/>
        <v>43.5</v>
      </c>
      <c r="BL6" s="52">
        <f t="shared" si="5"/>
        <v>59.5</v>
      </c>
      <c r="BM6" s="52">
        <f t="shared" si="5"/>
        <v>-40.799999999999997</v>
      </c>
      <c r="BN6" s="52">
        <f t="shared" si="5"/>
        <v>71</v>
      </c>
      <c r="BO6" s="52">
        <f t="shared" si="5"/>
        <v>27.9</v>
      </c>
      <c r="BP6" s="49" t="str">
        <f>IF(BP8="-","",IF(BP8="-","【-】","【"&amp;SUBSTITUTE(TEXT(BP8,"#,##0.0"),"-","△")&amp;"】"))</f>
        <v>【35.6】</v>
      </c>
      <c r="BQ6" s="53">
        <f>IF(BQ8="-",NA(),BQ8)</f>
        <v>1081</v>
      </c>
      <c r="BR6" s="53">
        <f t="shared" ref="BR6:BZ6" si="6">IF(BR8="-",NA(),BR8)</f>
        <v>2020</v>
      </c>
      <c r="BS6" s="53">
        <f t="shared" si="6"/>
        <v>681</v>
      </c>
      <c r="BT6" s="53">
        <f t="shared" si="6"/>
        <v>426</v>
      </c>
      <c r="BU6" s="53">
        <f t="shared" si="6"/>
        <v>-338</v>
      </c>
      <c r="BV6" s="53">
        <f t="shared" si="6"/>
        <v>7762</v>
      </c>
      <c r="BW6" s="53">
        <f t="shared" si="6"/>
        <v>7824</v>
      </c>
      <c r="BX6" s="53">
        <f t="shared" si="6"/>
        <v>-112</v>
      </c>
      <c r="BY6" s="53">
        <f t="shared" si="6"/>
        <v>-1240</v>
      </c>
      <c r="BZ6" s="53">
        <f t="shared" si="6"/>
        <v>2754</v>
      </c>
      <c r="CA6" s="51" t="str">
        <f>IF(CA8="-","",IF(CA8="-","【-】","【"&amp;SUBSTITUTE(TEXT(CA8,"#,##0"),"-","△")&amp;"】"))</f>
        <v>【25,769】</v>
      </c>
      <c r="CB6" s="52">
        <f>IF(CB8="-",NA(),CB8)</f>
        <v>0</v>
      </c>
      <c r="CC6" s="52">
        <f t="shared" ref="CC6:CK6" si="7">IF(CC8="-",NA(),CC8)</f>
        <v>0</v>
      </c>
      <c r="CD6" s="52">
        <f t="shared" si="7"/>
        <v>0</v>
      </c>
      <c r="CE6" s="52">
        <f t="shared" si="7"/>
        <v>0</v>
      </c>
      <c r="CF6" s="52">
        <f t="shared" si="7"/>
        <v>0</v>
      </c>
      <c r="CG6" s="52">
        <f t="shared" si="7"/>
        <v>27.6</v>
      </c>
      <c r="CH6" s="52">
        <f t="shared" si="7"/>
        <v>33.200000000000003</v>
      </c>
      <c r="CI6" s="52">
        <f t="shared" si="7"/>
        <v>30</v>
      </c>
      <c r="CJ6" s="52">
        <f t="shared" si="7"/>
        <v>36.6</v>
      </c>
      <c r="CK6" s="52">
        <f t="shared" si="7"/>
        <v>42.4</v>
      </c>
      <c r="CL6" s="49" t="str">
        <f>IF(CL8="-","",IF(CL8="-","【-】","【"&amp;SUBSTITUTE(TEXT(CL8,"#,##0.0"),"-","△")&amp;"】"))</f>
        <v>【57.2】</v>
      </c>
      <c r="CM6" s="51">
        <f t="shared" ref="CM6:CN6" si="8">CM8</f>
        <v>3078</v>
      </c>
      <c r="CN6" s="51">
        <f t="shared" si="8"/>
        <v>0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0</v>
      </c>
      <c r="CR6" s="52">
        <f t="shared" si="9"/>
        <v>0</v>
      </c>
      <c r="CS6" s="52">
        <f t="shared" si="9"/>
        <v>0</v>
      </c>
      <c r="CT6" s="52">
        <f t="shared" si="9"/>
        <v>0</v>
      </c>
      <c r="CU6" s="52">
        <f t="shared" si="9"/>
        <v>0</v>
      </c>
      <c r="CV6" s="52">
        <f t="shared" si="9"/>
        <v>0</v>
      </c>
      <c r="CW6" s="52">
        <f t="shared" si="9"/>
        <v>0</v>
      </c>
      <c r="CX6" s="52">
        <f t="shared" si="9"/>
        <v>0</v>
      </c>
      <c r="CY6" s="49" t="str">
        <f>IF(CY8="-","",IF(CY8="-","【-】","【"&amp;SUBSTITUTE(TEXT(CY8,"#,##0.0"),"-","△")&amp;"】"))</f>
        <v>【320.6】</v>
      </c>
      <c r="CZ6" s="52">
        <f>IF(CZ8="-",NA(),CZ8)</f>
        <v>0</v>
      </c>
      <c r="DA6" s="52">
        <f t="shared" ref="DA6:DI6" si="10">IF(DA8="-",NA(),DA8)</f>
        <v>0</v>
      </c>
      <c r="DB6" s="52">
        <f t="shared" si="10"/>
        <v>0</v>
      </c>
      <c r="DC6" s="52">
        <f t="shared" si="10"/>
        <v>0</v>
      </c>
      <c r="DD6" s="52">
        <f t="shared" si="10"/>
        <v>0</v>
      </c>
      <c r="DE6" s="52">
        <f t="shared" si="10"/>
        <v>0</v>
      </c>
      <c r="DF6" s="52">
        <f t="shared" si="10"/>
        <v>0</v>
      </c>
      <c r="DG6" s="52">
        <f t="shared" si="10"/>
        <v>0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94.6</v>
      </c>
      <c r="DL6" s="52">
        <f t="shared" ref="DL6:DT6" si="11">IF(DL8="-",NA(),DL8)</f>
        <v>98.4</v>
      </c>
      <c r="DM6" s="52">
        <f t="shared" si="11"/>
        <v>86.5</v>
      </c>
      <c r="DN6" s="52">
        <f t="shared" si="11"/>
        <v>83.8</v>
      </c>
      <c r="DO6" s="52">
        <f t="shared" si="11"/>
        <v>86.5</v>
      </c>
      <c r="DP6" s="52">
        <f t="shared" si="11"/>
        <v>98.5</v>
      </c>
      <c r="DQ6" s="52">
        <f t="shared" si="11"/>
        <v>94.3</v>
      </c>
      <c r="DR6" s="52">
        <f t="shared" si="11"/>
        <v>65.5</v>
      </c>
      <c r="DS6" s="52">
        <f t="shared" si="11"/>
        <v>66.5</v>
      </c>
      <c r="DT6" s="52">
        <f t="shared" si="11"/>
        <v>75</v>
      </c>
      <c r="DU6" s="49" t="str">
        <f>IF(DU8="-","",IF(DU8="-","【-】","【"&amp;SUBSTITUTE(TEXT(DU8,"#,##0.0"),"-","△")&amp;"】"))</f>
        <v>【124.6】</v>
      </c>
    </row>
    <row r="7" spans="1:125" s="54" customFormat="1" x14ac:dyDescent="0.2">
      <c r="A7" s="37" t="s">
        <v>103</v>
      </c>
      <c r="B7" s="48">
        <f t="shared" ref="B7:X7" si="12">B8</f>
        <v>2022</v>
      </c>
      <c r="C7" s="48">
        <f t="shared" si="12"/>
        <v>430005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2</v>
      </c>
      <c r="H7" s="48" t="str">
        <f t="shared" si="12"/>
        <v>熊本県</v>
      </c>
      <c r="I7" s="48" t="str">
        <f t="shared" si="12"/>
        <v>熊本県営第二有料駐車場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Ａ３Ｂ２</v>
      </c>
      <c r="N7" s="48" t="str">
        <f t="shared" si="12"/>
        <v>非設置</v>
      </c>
      <c r="O7" s="49">
        <f t="shared" si="12"/>
        <v>99.2</v>
      </c>
      <c r="P7" s="50" t="str">
        <f t="shared" si="12"/>
        <v>その他駐車場</v>
      </c>
      <c r="Q7" s="50" t="str">
        <f t="shared" si="12"/>
        <v>広場式</v>
      </c>
      <c r="R7" s="51">
        <f t="shared" si="12"/>
        <v>31</v>
      </c>
      <c r="S7" s="50" t="str">
        <f t="shared" si="12"/>
        <v>無</v>
      </c>
      <c r="T7" s="50" t="str">
        <f t="shared" si="12"/>
        <v>無</v>
      </c>
      <c r="U7" s="51">
        <f t="shared" si="12"/>
        <v>932</v>
      </c>
      <c r="V7" s="51">
        <f t="shared" si="12"/>
        <v>37</v>
      </c>
      <c r="W7" s="51">
        <f t="shared" si="12"/>
        <v>15</v>
      </c>
      <c r="X7" s="50" t="str">
        <f t="shared" si="12"/>
        <v>利用料金制</v>
      </c>
      <c r="Y7" s="52">
        <f>Y8</f>
        <v>140.5</v>
      </c>
      <c r="Z7" s="52">
        <f t="shared" ref="Z7:AH7" si="13">Z8</f>
        <v>195.7</v>
      </c>
      <c r="AA7" s="52">
        <f t="shared" si="13"/>
        <v>122</v>
      </c>
      <c r="AB7" s="52">
        <f t="shared" si="13"/>
        <v>114</v>
      </c>
      <c r="AC7" s="52">
        <f t="shared" si="13"/>
        <v>91</v>
      </c>
      <c r="AD7" s="52">
        <f t="shared" si="13"/>
        <v>147.30000000000001</v>
      </c>
      <c r="AE7" s="52">
        <f t="shared" si="13"/>
        <v>253.2</v>
      </c>
      <c r="AF7" s="52">
        <f t="shared" si="13"/>
        <v>90.6</v>
      </c>
      <c r="AG7" s="52">
        <f t="shared" si="13"/>
        <v>95.5</v>
      </c>
      <c r="AH7" s="52">
        <f t="shared" si="13"/>
        <v>101.1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</v>
      </c>
      <c r="AR7" s="52">
        <f t="shared" si="14"/>
        <v>0</v>
      </c>
      <c r="AS7" s="52">
        <f t="shared" si="14"/>
        <v>0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0</v>
      </c>
      <c r="BC7" s="53">
        <f t="shared" si="15"/>
        <v>0</v>
      </c>
      <c r="BD7" s="53">
        <f t="shared" si="15"/>
        <v>0</v>
      </c>
      <c r="BE7" s="51"/>
      <c r="BF7" s="52">
        <f>BF8</f>
        <v>28.8</v>
      </c>
      <c r="BG7" s="52">
        <f t="shared" ref="BG7:BO7" si="16">BG8</f>
        <v>69.5</v>
      </c>
      <c r="BH7" s="52">
        <f t="shared" si="16"/>
        <v>18</v>
      </c>
      <c r="BI7" s="52">
        <f t="shared" si="16"/>
        <v>12</v>
      </c>
      <c r="BJ7" s="52">
        <f t="shared" si="16"/>
        <v>-9</v>
      </c>
      <c r="BK7" s="52">
        <f t="shared" si="16"/>
        <v>43.5</v>
      </c>
      <c r="BL7" s="52">
        <f t="shared" si="16"/>
        <v>59.5</v>
      </c>
      <c r="BM7" s="52">
        <f t="shared" si="16"/>
        <v>-40.799999999999997</v>
      </c>
      <c r="BN7" s="52">
        <f t="shared" si="16"/>
        <v>71</v>
      </c>
      <c r="BO7" s="52">
        <f t="shared" si="16"/>
        <v>27.9</v>
      </c>
      <c r="BP7" s="49"/>
      <c r="BQ7" s="53">
        <f>BQ8</f>
        <v>1081</v>
      </c>
      <c r="BR7" s="53">
        <f t="shared" ref="BR7:BZ7" si="17">BR8</f>
        <v>2020</v>
      </c>
      <c r="BS7" s="53">
        <f t="shared" si="17"/>
        <v>681</v>
      </c>
      <c r="BT7" s="53">
        <f t="shared" si="17"/>
        <v>426</v>
      </c>
      <c r="BU7" s="53">
        <f t="shared" si="17"/>
        <v>-338</v>
      </c>
      <c r="BV7" s="53">
        <f t="shared" si="17"/>
        <v>7762</v>
      </c>
      <c r="BW7" s="53">
        <f t="shared" si="17"/>
        <v>7824</v>
      </c>
      <c r="BX7" s="53">
        <f t="shared" si="17"/>
        <v>-112</v>
      </c>
      <c r="BY7" s="53">
        <f t="shared" si="17"/>
        <v>-1240</v>
      </c>
      <c r="BZ7" s="53">
        <f t="shared" si="17"/>
        <v>2754</v>
      </c>
      <c r="CA7" s="51"/>
      <c r="CB7" s="52">
        <f>CB8</f>
        <v>0</v>
      </c>
      <c r="CC7" s="52">
        <f t="shared" ref="CC7:CK7" si="18">CC8</f>
        <v>0</v>
      </c>
      <c r="CD7" s="52">
        <f t="shared" si="18"/>
        <v>0</v>
      </c>
      <c r="CE7" s="52">
        <f t="shared" si="18"/>
        <v>0</v>
      </c>
      <c r="CF7" s="52">
        <f t="shared" si="18"/>
        <v>0</v>
      </c>
      <c r="CG7" s="52">
        <f t="shared" si="18"/>
        <v>27.6</v>
      </c>
      <c r="CH7" s="52">
        <f t="shared" si="18"/>
        <v>33.200000000000003</v>
      </c>
      <c r="CI7" s="52">
        <f t="shared" si="18"/>
        <v>30</v>
      </c>
      <c r="CJ7" s="52">
        <f t="shared" si="18"/>
        <v>36.6</v>
      </c>
      <c r="CK7" s="52">
        <f t="shared" si="18"/>
        <v>42.4</v>
      </c>
      <c r="CL7" s="49"/>
      <c r="CM7" s="51">
        <f>CM8</f>
        <v>3078</v>
      </c>
      <c r="CN7" s="51">
        <f>CN8</f>
        <v>0</v>
      </c>
      <c r="CO7" s="52">
        <f>CO8</f>
        <v>0</v>
      </c>
      <c r="CP7" s="52">
        <f t="shared" ref="CP7:CX7" si="19">CP8</f>
        <v>0</v>
      </c>
      <c r="CQ7" s="52">
        <f t="shared" si="19"/>
        <v>0</v>
      </c>
      <c r="CR7" s="52">
        <f t="shared" si="19"/>
        <v>0</v>
      </c>
      <c r="CS7" s="52">
        <f t="shared" si="19"/>
        <v>0</v>
      </c>
      <c r="CT7" s="52">
        <f t="shared" si="19"/>
        <v>0</v>
      </c>
      <c r="CU7" s="52">
        <f t="shared" si="19"/>
        <v>0</v>
      </c>
      <c r="CV7" s="52">
        <f t="shared" si="19"/>
        <v>0</v>
      </c>
      <c r="CW7" s="52">
        <f t="shared" si="19"/>
        <v>0</v>
      </c>
      <c r="CX7" s="52">
        <f t="shared" si="19"/>
        <v>0</v>
      </c>
      <c r="CY7" s="49"/>
      <c r="CZ7" s="52">
        <f>CZ8</f>
        <v>0</v>
      </c>
      <c r="DA7" s="52">
        <f t="shared" ref="DA7:DI7" si="20">DA8</f>
        <v>0</v>
      </c>
      <c r="DB7" s="52">
        <f t="shared" si="20"/>
        <v>0</v>
      </c>
      <c r="DC7" s="52">
        <f t="shared" si="20"/>
        <v>0</v>
      </c>
      <c r="DD7" s="52">
        <f t="shared" si="20"/>
        <v>0</v>
      </c>
      <c r="DE7" s="52">
        <f t="shared" si="20"/>
        <v>0</v>
      </c>
      <c r="DF7" s="52">
        <f t="shared" si="20"/>
        <v>0</v>
      </c>
      <c r="DG7" s="52">
        <f t="shared" si="20"/>
        <v>0</v>
      </c>
      <c r="DH7" s="52">
        <f t="shared" si="20"/>
        <v>0</v>
      </c>
      <c r="DI7" s="52">
        <f t="shared" si="20"/>
        <v>0</v>
      </c>
      <c r="DJ7" s="49"/>
      <c r="DK7" s="52">
        <f>DK8</f>
        <v>94.6</v>
      </c>
      <c r="DL7" s="52">
        <f t="shared" ref="DL7:DT7" si="21">DL8</f>
        <v>98.4</v>
      </c>
      <c r="DM7" s="52">
        <f t="shared" si="21"/>
        <v>86.5</v>
      </c>
      <c r="DN7" s="52">
        <f t="shared" si="21"/>
        <v>83.8</v>
      </c>
      <c r="DO7" s="52">
        <f t="shared" si="21"/>
        <v>86.5</v>
      </c>
      <c r="DP7" s="52">
        <f t="shared" si="21"/>
        <v>98.5</v>
      </c>
      <c r="DQ7" s="52">
        <f t="shared" si="21"/>
        <v>94.3</v>
      </c>
      <c r="DR7" s="52">
        <f t="shared" si="21"/>
        <v>65.5</v>
      </c>
      <c r="DS7" s="52">
        <f t="shared" si="21"/>
        <v>66.5</v>
      </c>
      <c r="DT7" s="52">
        <f t="shared" si="21"/>
        <v>75</v>
      </c>
      <c r="DU7" s="49"/>
    </row>
    <row r="8" spans="1:125" s="54" customFormat="1" x14ac:dyDescent="0.2">
      <c r="A8" s="37"/>
      <c r="B8" s="55">
        <v>2022</v>
      </c>
      <c r="C8" s="55">
        <v>430005</v>
      </c>
      <c r="D8" s="55">
        <v>46</v>
      </c>
      <c r="E8" s="55">
        <v>14</v>
      </c>
      <c r="F8" s="55">
        <v>0</v>
      </c>
      <c r="G8" s="55">
        <v>2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>
        <v>99.2</v>
      </c>
      <c r="P8" s="57" t="s">
        <v>111</v>
      </c>
      <c r="Q8" s="57" t="s">
        <v>112</v>
      </c>
      <c r="R8" s="58">
        <v>31</v>
      </c>
      <c r="S8" s="57" t="s">
        <v>113</v>
      </c>
      <c r="T8" s="57" t="s">
        <v>113</v>
      </c>
      <c r="U8" s="58">
        <v>932</v>
      </c>
      <c r="V8" s="58">
        <v>37</v>
      </c>
      <c r="W8" s="58">
        <v>15</v>
      </c>
      <c r="X8" s="57" t="s">
        <v>114</v>
      </c>
      <c r="Y8" s="59">
        <v>140.5</v>
      </c>
      <c r="Z8" s="59">
        <v>195.7</v>
      </c>
      <c r="AA8" s="59">
        <v>122</v>
      </c>
      <c r="AB8" s="59">
        <v>114</v>
      </c>
      <c r="AC8" s="59">
        <v>91</v>
      </c>
      <c r="AD8" s="59">
        <v>147.30000000000001</v>
      </c>
      <c r="AE8" s="59">
        <v>253.2</v>
      </c>
      <c r="AF8" s="59">
        <v>90.6</v>
      </c>
      <c r="AG8" s="59">
        <v>95.5</v>
      </c>
      <c r="AH8" s="59">
        <v>101.1</v>
      </c>
      <c r="AI8" s="56">
        <v>121.3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59">
        <v>28.8</v>
      </c>
      <c r="BG8" s="59">
        <v>69.5</v>
      </c>
      <c r="BH8" s="59">
        <v>18</v>
      </c>
      <c r="BI8" s="59">
        <v>12</v>
      </c>
      <c r="BJ8" s="59">
        <v>-9</v>
      </c>
      <c r="BK8" s="59">
        <v>43.5</v>
      </c>
      <c r="BL8" s="59">
        <v>59.5</v>
      </c>
      <c r="BM8" s="59">
        <v>-40.799999999999997</v>
      </c>
      <c r="BN8" s="59">
        <v>71</v>
      </c>
      <c r="BO8" s="59">
        <v>27.9</v>
      </c>
      <c r="BP8" s="56">
        <v>35.6</v>
      </c>
      <c r="BQ8" s="60">
        <v>1081</v>
      </c>
      <c r="BR8" s="60">
        <v>2020</v>
      </c>
      <c r="BS8" s="60">
        <v>681</v>
      </c>
      <c r="BT8" s="61">
        <v>426</v>
      </c>
      <c r="BU8" s="61">
        <v>-338</v>
      </c>
      <c r="BV8" s="60">
        <v>7762</v>
      </c>
      <c r="BW8" s="60">
        <v>7824</v>
      </c>
      <c r="BX8" s="60">
        <v>-112</v>
      </c>
      <c r="BY8" s="60">
        <v>-1240</v>
      </c>
      <c r="BZ8" s="60">
        <v>2754</v>
      </c>
      <c r="CA8" s="58">
        <v>25769</v>
      </c>
      <c r="CB8" s="59">
        <v>0</v>
      </c>
      <c r="CC8" s="59">
        <v>0</v>
      </c>
      <c r="CD8" s="59">
        <v>0</v>
      </c>
      <c r="CE8" s="59">
        <v>0</v>
      </c>
      <c r="CF8" s="59">
        <v>0</v>
      </c>
      <c r="CG8" s="59">
        <v>27.6</v>
      </c>
      <c r="CH8" s="59">
        <v>33.200000000000003</v>
      </c>
      <c r="CI8" s="59">
        <v>30</v>
      </c>
      <c r="CJ8" s="59">
        <v>36.6</v>
      </c>
      <c r="CK8" s="59">
        <v>42.4</v>
      </c>
      <c r="CL8" s="56">
        <v>57.2</v>
      </c>
      <c r="CM8" s="58">
        <v>3078</v>
      </c>
      <c r="CN8" s="58">
        <v>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59">
        <v>0</v>
      </c>
      <c r="CX8" s="59">
        <v>0</v>
      </c>
      <c r="CY8" s="56">
        <v>320.60000000000002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59">
        <v>0</v>
      </c>
      <c r="DH8" s="59">
        <v>0</v>
      </c>
      <c r="DI8" s="59">
        <v>0</v>
      </c>
      <c r="DJ8" s="56">
        <v>0</v>
      </c>
      <c r="DK8" s="59">
        <v>94.6</v>
      </c>
      <c r="DL8" s="59">
        <v>98.4</v>
      </c>
      <c r="DM8" s="59">
        <v>86.5</v>
      </c>
      <c r="DN8" s="59">
        <v>83.8</v>
      </c>
      <c r="DO8" s="59">
        <v>86.5</v>
      </c>
      <c r="DP8" s="59">
        <v>98.5</v>
      </c>
      <c r="DQ8" s="59">
        <v>94.3</v>
      </c>
      <c r="DR8" s="59">
        <v>65.5</v>
      </c>
      <c r="DS8" s="59">
        <v>66.5</v>
      </c>
      <c r="DT8" s="59">
        <v>75</v>
      </c>
      <c r="DU8" s="56">
        <v>124.6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115</v>
      </c>
      <c r="C10" s="64" t="s">
        <v>116</v>
      </c>
      <c r="D10" s="64" t="s">
        <v>117</v>
      </c>
      <c r="E10" s="64" t="s">
        <v>118</v>
      </c>
      <c r="F10" s="64" t="s">
        <v>119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2023-12-05T01:09:36Z</dcterms:created>
  <dcterms:modified xsi:type="dcterms:W3CDTF">2024-01-31T08:02:00Z</dcterms:modified>
  <cp:category/>
</cp:coreProperties>
</file>