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4経営比較分析表\部局回答\"/>
    </mc:Choice>
  </mc:AlternateContent>
  <workbookProtection workbookAlgorithmName="SHA-512" workbookHashValue="++ykQ/OB7wBnXwgSivok1r6cqlh9q1NWebK+OctIf6EBo9cjCftmLodWzIn3DF5jBacf4YaZlVkEMlLoeEHDyg==" workbookSaltValue="UPJ69sTf0meekkZXuFS+wg==" workbookSpinCount="100000" lockStructure="1"/>
  <bookViews>
    <workbookView xWindow="0" yWindow="0" windowWidth="28800" windowHeight="1177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I12" i="5" s="1"/>
  <c r="LF8" i="5"/>
  <c r="KW8" i="5"/>
  <c r="KV8" i="5"/>
  <c r="KU8" i="5"/>
  <c r="KL8" i="5"/>
  <c r="KK8" i="5"/>
  <c r="KB8" i="5"/>
  <c r="KC12" i="5" s="1"/>
  <c r="KA8" i="5"/>
  <c r="JR8" i="5"/>
  <c r="JT12" i="5" s="1"/>
  <c r="JQ8" i="5"/>
  <c r="JH8" i="5"/>
  <c r="JG8" i="5"/>
  <c r="IX8" i="5"/>
  <c r="IW8" i="5"/>
  <c r="IV8" i="5"/>
  <c r="IM8" i="5"/>
  <c r="IN12" i="5" s="1"/>
  <c r="IL8" i="5"/>
  <c r="IC8" i="5"/>
  <c r="IB8" i="5"/>
  <c r="HS8" i="5"/>
  <c r="HV12" i="5" s="1"/>
  <c r="HR8" i="5"/>
  <c r="HI8" i="5"/>
  <c r="HH8" i="5"/>
  <c r="GY8" i="5"/>
  <c r="HB12" i="5"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J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N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K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MB16" i="5"/>
  <c r="FU16" i="5"/>
  <c r="LH10" i="5"/>
  <c r="SC70" i="4" s="1"/>
  <c r="JS10" i="5"/>
  <c r="NU85" i="4" s="1"/>
  <c r="ID10" i="5"/>
  <c r="JL100" i="4" s="1"/>
  <c r="GO10" i="5"/>
  <c r="FD116" i="4" s="1"/>
  <c r="FA10" i="5"/>
  <c r="FD55" i="4" s="1"/>
  <c r="DL10" i="5"/>
  <c r="AM70" i="4" s="1"/>
  <c r="BV10" i="5"/>
  <c r="JE35" i="4" s="1"/>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IE18" i="5"/>
  <c r="IG12" i="5"/>
  <c r="LK102" i="4" s="1"/>
  <c r="IC12" i="5"/>
  <c r="IU102" i="4" s="1"/>
  <c r="ID18" i="5"/>
  <c r="IF12" i="5"/>
  <c r="KT102" i="4" s="1"/>
  <c r="IG18" i="5"/>
  <c r="IC18" i="5"/>
  <c r="IF18" i="5"/>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GD12" i="5"/>
  <c r="EM102" i="4" s="1"/>
  <c r="HA12" i="5"/>
  <c r="KC57" i="4" s="1"/>
  <c r="HJ12" i="5"/>
  <c r="JL72" i="4" s="1"/>
  <c r="KZ12" i="5"/>
  <c r="TK57" i="4" s="1"/>
  <c r="FK18" i="5"/>
  <c r="FN18" i="5"/>
  <c r="FJ18" i="5"/>
  <c r="FM18" i="5"/>
  <c r="FL18" i="5"/>
  <c r="GG18" i="5"/>
  <c r="GF18" i="5"/>
  <c r="GE18" i="5"/>
  <c r="GH18" i="5"/>
  <c r="GD1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FM12" i="5"/>
  <c r="GL72" i="4" s="1"/>
  <c r="GE12" i="5"/>
  <c r="FD102" i="4" s="1"/>
  <c r="HL12" i="5"/>
  <c r="KT72" i="4" s="1"/>
  <c r="ID12" i="5"/>
  <c r="JL102" i="4" s="1"/>
  <c r="IX12" i="5"/>
  <c r="ND57" i="4" s="1"/>
  <c r="MN12" i="5"/>
  <c r="TK118" i="4" s="1"/>
  <c r="GZ18" i="5"/>
  <c r="HC18" i="5"/>
  <c r="GY18" i="5"/>
  <c r="HB18" i="5"/>
  <c r="HA18" i="5"/>
  <c r="HV18" i="5"/>
  <c r="HT12" i="5"/>
  <c r="JL87" i="4" s="1"/>
  <c r="HU18" i="5"/>
  <c r="HW12" i="5"/>
  <c r="LK87" i="4" s="1"/>
  <c r="HS12" i="5"/>
  <c r="IU87" i="4" s="1"/>
  <c r="HT18" i="5"/>
  <c r="HW18" i="5"/>
  <c r="HS18" i="5"/>
  <c r="IN18" i="5"/>
  <c r="IP12" i="5"/>
  <c r="KT118" i="4" s="1"/>
  <c r="IQ18" i="5"/>
  <c r="IM18" i="5"/>
  <c r="IO12" i="5"/>
  <c r="KC118" i="4" s="1"/>
  <c r="IP18" i="5"/>
  <c r="IO18" i="5"/>
  <c r="IQ12" i="5"/>
  <c r="LK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GY12" i="5"/>
  <c r="IU57" i="4" s="1"/>
  <c r="HC12" i="5"/>
  <c r="LK57" i="4" s="1"/>
  <c r="HM12" i="5"/>
  <c r="LK72" i="4" s="1"/>
  <c r="IE12" i="5"/>
  <c r="KC102" i="4" s="1"/>
  <c r="JB12" i="5"/>
  <c r="PT57" i="4" s="1"/>
  <c r="KL12" i="5"/>
  <c r="ND118" i="4" s="1"/>
  <c r="LR12" i="5"/>
  <c r="SC8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FK12" i="5"/>
  <c r="FD72" i="4" s="1"/>
  <c r="GG12" i="5"/>
  <c r="GL102" i="4" s="1"/>
  <c r="GZ12" i="5"/>
  <c r="JL57" i="4" s="1"/>
  <c r="HI12" i="5"/>
  <c r="IU72" i="4" s="1"/>
  <c r="HU12" i="5"/>
  <c r="KC87" i="4" s="1"/>
  <c r="IM12" i="5"/>
  <c r="IU118" i="4" s="1"/>
  <c r="JK12" i="5"/>
  <c r="PC72" i="4" s="1"/>
  <c r="KP12" i="5"/>
  <c r="PT118" i="4" s="1"/>
  <c r="MA12" i="5"/>
  <c r="RL102" i="4" s="1"/>
  <c r="MD16" i="5" l="1"/>
  <c r="KO16" i="5"/>
  <c r="JA16" i="5"/>
  <c r="HL16" i="5"/>
  <c r="FW16" i="5"/>
  <c r="EH16" i="5"/>
  <c r="CS16" i="5"/>
  <c r="BB16" i="5"/>
  <c r="LT16" i="5"/>
  <c r="KE16" i="5"/>
  <c r="IP16" i="5"/>
  <c r="HB16" i="5"/>
  <c r="FM16" i="5"/>
  <c r="DX16" i="5"/>
  <c r="CI16" i="5"/>
  <c r="MN16" i="5"/>
  <c r="KZ16" i="5"/>
  <c r="JK16" i="5"/>
  <c r="HV16" i="5"/>
  <c r="GG16" i="5"/>
  <c r="ER16" i="5"/>
  <c r="DD16" i="5"/>
  <c r="BM16" i="5"/>
  <c r="JU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FT11" i="4"/>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EK11" i="4"/>
  <c r="FX18" i="5"/>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E16" i="5"/>
  <c r="KP16" i="5"/>
  <c r="JB16" i="5"/>
  <c r="HM16" i="5"/>
  <c r="FX16" i="5"/>
  <c r="EI16" i="5"/>
  <c r="CT16" i="5"/>
  <c r="BC16" i="5"/>
  <c r="LA16" i="5"/>
  <c r="ES16" i="5"/>
  <c r="ME10" i="5"/>
  <c r="UB100" i="4" s="1"/>
  <c r="KP10" i="5"/>
  <c r="PT116" i="4" s="1"/>
  <c r="JB10" i="5"/>
  <c r="PT55" i="4" s="1"/>
  <c r="HM10" i="5"/>
  <c r="LK70" i="4" s="1"/>
  <c r="FX10" i="5"/>
  <c r="HC85" i="4" s="1"/>
  <c r="EI10" i="5"/>
  <c r="CR100" i="4" s="1"/>
  <c r="CT10" i="5"/>
  <c r="UE35" i="4" s="1"/>
  <c r="BC10" i="5"/>
  <c r="CP35" i="4" s="1"/>
  <c r="JL16" i="5"/>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A16" i="5"/>
  <c r="KL16" i="5"/>
  <c r="IX16" i="5"/>
  <c r="HI16" i="5"/>
  <c r="FT16" i="5"/>
  <c r="EE16" i="5"/>
  <c r="CP16" i="5"/>
  <c r="AY16" i="5"/>
  <c r="MK16" i="5"/>
  <c r="GD16" i="5"/>
  <c r="MA10" i="5"/>
  <c r="RL100" i="4" s="1"/>
  <c r="KL10" i="5"/>
  <c r="ND116" i="4" s="1"/>
  <c r="IX10" i="5"/>
  <c r="ND55" i="4" s="1"/>
  <c r="HI10" i="5"/>
  <c r="IU70" i="4" s="1"/>
  <c r="FT10" i="5"/>
  <c r="EM85" i="4" s="1"/>
  <c r="EE10" i="5"/>
  <c r="T100" i="4" s="1"/>
  <c r="CP10" i="5"/>
  <c r="RG35" i="4" s="1"/>
  <c r="AY10" i="5"/>
  <c r="R35" i="4" s="1"/>
  <c r="KW16" i="5"/>
  <c r="EO16" i="5"/>
  <c r="LQ10" i="5"/>
  <c r="RL85" i="4" s="1"/>
  <c r="KB10" i="5"/>
  <c r="ND100" i="4" s="1"/>
  <c r="IM10" i="5"/>
  <c r="IU116" i="4" s="1"/>
  <c r="GY10" i="5"/>
  <c r="IU55" i="4" s="1"/>
  <c r="FJ10" i="5"/>
  <c r="EM70" i="4" s="1"/>
  <c r="DU10" i="5"/>
  <c r="T85" i="4" s="1"/>
  <c r="CF10" i="5"/>
  <c r="MV35" i="4" s="1"/>
  <c r="JH16" i="5"/>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<sst xmlns="http://schemas.openxmlformats.org/spreadsheetml/2006/main" count="966" uniqueCount="273">
  <si>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</si>
  <si>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</si>
  <si>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</si>
  <si>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</si>
  <si>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</si>
  <si>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</si>
  <si>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</si>
  <si>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</si>
  <si>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</si>
  <si>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</si>
  <si>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</si>
  <si>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</si>
  <si>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</si>
  <si>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</si>
  <si>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</si>
  <si>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</si>
  <si>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</si>
  <si>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</si>
  <si>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</si>
  <si>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</si>
  <si>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</si>
  <si>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</si>
  <si>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</si>
  <si>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</si>
  <si>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</si>
  <si>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</si>
  <si>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</si>
  <si>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</si>
  <si>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</si>
  <si>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</si>
  <si>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</si>
  <si>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</si>
  <si>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</si>
  <si>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</si>
  <si>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</si>
  <si>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</si>
  <si>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</si>
  <si>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</si>
  <si>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</si>
  <si>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</si>
  <si>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</si>
  <si>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</si>
  <si>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</si>
  <si>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</si>
  <si>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</si>
  <si>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</si>
  <si>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</si>
  <si>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</si>
  <si>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</si>
  <si>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</si>
  <si>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</si>
  <si>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</si>
  <si>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</si>
  <si>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</si>
  <si>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</si>
  <si>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</si>
  <si>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</si>
  <si>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</si>
  <si>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</si>
  <si>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</si>
  <si>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</si>
  <si>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</si>
  <si>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</si>
  <si>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</si>
  <si>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</si>
  <si>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</si>
  <si>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</si>
  <si>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</si>
  <si>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</si>
  <si>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</si>
  <si>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</si>
  <si>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</si>
  <si>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</si>
  <si>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</si>
  <si>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</si>
  <si>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</si>
  <si>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</si>
  <si>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</si>
  <si>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</si>
  <si>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</si>
  <si>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</si>
  <si>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</si>
  <si>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</si>
  <si>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</si>
  <si>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</si>
  <si>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</si>
  <si>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</si>
  <si>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</si>
  <si>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</si>
  <si>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</si>
  <si>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</si>
  <si>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</si>
  <si>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</si>
  <si>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</si>
  <si>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</si>
  <si>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</si>
  <si>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</si>
  <si>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</si>
  <si>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</si>
  <si>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</si>
  <si>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</si>
  <si>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</si>
  <si>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</si>
  <si>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</si>
  <si>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</si>
  <si>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</si>
  <si>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</si>
  <si>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</si>
  <si>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</si>
  <si>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</si>
  <si>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</si>
  <si>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</si>
  <si>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</si>
  <si>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</si>
  <si>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</si>
  <si>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</si>
  <si>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</si>
  <si>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</si>
  <si>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</si>
  <si>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</si>
  <si>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</si>
  <si>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</si>
  <si>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</si>
  <si>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</si>
  <si>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440001</t>
  </si>
  <si>
    <t>46</t>
  </si>
  <si>
    <t>04</t>
  </si>
  <si>
    <t>0</t>
  </si>
  <si>
    <t>000</t>
  </si>
  <si>
    <t>大分県</t>
  </si>
  <si>
    <t>法適用</t>
  </si>
  <si>
    <t>電気事業</t>
  </si>
  <si>
    <t>自治体職員</t>
  </si>
  <si>
    <t>-</t>
  </si>
  <si>
    <t>令和８年３月３１日　芹川第一発電所　ほか</t>
  </si>
  <si>
    <t>①令和１５年７月　②令和２３年１２月　①松岡太陽光発電所　②大野川発電所</t>
  </si>
  <si>
    <t>無</t>
  </si>
  <si>
    <t>九州電力　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</si>
  <si>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</si>
  <si>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</si>
  <si>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</si>
  <si>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</si>
  <si>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</si>
  <si>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</si>
  <si>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</si>
  <si>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</si>
  <si>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</si>
  <si>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</si>
  <si>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</si>
  <si>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</si>
  <si>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</si>
  <si>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</si>
  <si>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</si>
  <si>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</si>
  <si>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</si>
  <si>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</si>
  <si>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</si>
  <si>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</si>
  <si>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</si>
  <si>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</si>
  <si>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</si>
  <si>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</si>
  <si>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</si>
  <si>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</si>
  <si>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</si>
  <si>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</si>
  <si>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</si>
  <si>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</si>
  <si>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</si>
  <si>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</si>
  <si>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</si>
  <si>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</si>
  <si>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</si>
  <si>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</si>
  <si>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</si>
  <si>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</si>
  <si>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</si>
  <si>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</si>
  <si>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</si>
  <si>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</si>
  <si>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</si>
  <si>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</si>
  <si>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</si>
  <si>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</si>
  <si>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</si>
  <si>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</si>
  <si>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</si>
  <si>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</si>
  <si>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</si>
  <si>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</si>
  <si>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</si>
  <si>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</si>
  <si>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</si>
  <si>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</si>
  <si>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</si>
  <si>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</si>
  <si>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</si>
  <si>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</si>
  <si>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</si>
  <si>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</si>
  <si>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</si>
  <si>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</si>
  <si>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</si>
  <si>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</si>
  <si>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</si>
  <si>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</si>
  <si>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</si>
  <si>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</si>
  <si>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</si>
  <si>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</si>
  <si>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</si>
  <si>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</si>
  <si>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</si>
  <si>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</si>
  <si>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</si>
  <si>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</si>
  <si>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</si>
  <si>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</si>
  <si>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</si>
  <si>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</si>
  <si>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</si>
  <si>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</si>
  <si>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</si>
  <si>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</si>
  <si>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</si>
  <si>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</si>
  <si>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</si>
  <si>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</si>
  <si>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</si>
  <si>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</si>
  <si>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</si>
  <si>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</si>
  <si>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</si>
  <si>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</si>
  <si>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</si>
  <si>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</si>
  <si>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</si>
  <si>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</si>
  <si>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</si>
  <si>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</si>
  <si>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</si>
  <si>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</si>
  <si>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</si>
  <si>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</si>
  <si>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</si>
  <si>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</si>
  <si>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</si>
  <si>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</si>
  <si>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</si>
  <si>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</si>
  <si>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</si>
  <si>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</si>
  <si>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</si>
  <si>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</si>
  <si>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</si>
  <si>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</si>
  <si>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</si>
  <si>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</si>
  <si>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</si>
  <si>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</si>
  <si>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</si>
  <si>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</si>
  <si>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</si>
  <si>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</si>
  <si>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</si>
  <si>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</si>
  <si>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</si>
  <si>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</si>
  <si>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</si>
  <si>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5"/>
  </si>
  <si>
    <t>基金への積立の有無…有
　目的：減債積立金への組入れ　　　　424,361千円
　　　　建設改良積立金への組入れ　　147,071千円
　　　　地域振興積立金への組入れ　　450,000千円
一般会計への繰出しの有無…無
その他の有無…有
　目的：繰越利益剰余金　　435,648千円
電気事業により生じた利益は、企業債償還のための減債積立金、将来の施設更新に充てるための建設改良積立金及び一般会計へ貢献するための地域振興積立金に積み立てることを基本としている。</t>
    <phoneticPr fontId="5"/>
  </si>
  <si>
    <t>　本県の電気事業は、水力発電として大野川発電所外11発電所で最大出力70,280kWの発電を行っているが、令和4年9月に発生した台風14号により花合野川発電所（出力680kW)が被災したことから同発電所は停止している。
　また、別府発電所も令和3年12月よりリニューアルに着手したことに伴い、運転を停止している。
　しかし、令和2年7月豪雨の被災により停止していた阿蘇野川発電所は、復旧が完了したことにより、令和4年7月より運転を再開している。
　現在は、花合野川発電所及び別府発電所を除く10発電所(最大出力68,100kW）が稼働している。
　また、太陽光発電として平成25年7月から松岡太陽光発電所で最大出力1,362kWの発電を行っている。
　令和4年度は、年間の降水量が過去10年平均比で89.0％と少なかったが、大野川発電所が年間を通して稼働したことから、総収益は対前年度比138.2％となった。
　また、総費用は大野川発電所が完成したことによる減価償却費の増加などから対前年度比で130.8％となった。
　経常収支比率及び営業収支比率は、前年度に比べ上昇しており、引き続き100％以上を確保している。
　供給原価については、電力料収入が前年度に比べ上回ったが、一方で営業費用が増額となったこと等により、全国平均値を上回って推移している。
　流動比率は、100％を超えており毎年十分な支払能力を有している。
　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おり、安定した経営と低廉な電力供給を行うことが出来ている。</t>
    <rPh sb="58" eb="59">
      <t>ガツ</t>
    </rPh>
    <rPh sb="60" eb="62">
      <t>ハッセイ</t>
    </rPh>
    <rPh sb="64" eb="66">
      <t>タイフウ</t>
    </rPh>
    <rPh sb="68" eb="69">
      <t>ゴウ</t>
    </rPh>
    <rPh sb="72" eb="73">
      <t>ハナ</t>
    </rPh>
    <rPh sb="73" eb="74">
      <t>ア</t>
    </rPh>
    <rPh sb="74" eb="75">
      <t>ノ</t>
    </rPh>
    <rPh sb="97" eb="98">
      <t>ドウ</t>
    </rPh>
    <rPh sb="98" eb="101">
      <t>ハツデンショ</t>
    </rPh>
    <rPh sb="114" eb="116">
      <t>ベップ</t>
    </rPh>
    <rPh sb="116" eb="119">
      <t>ハツデンショ</t>
    </rPh>
    <rPh sb="120" eb="122">
      <t>レイワ</t>
    </rPh>
    <rPh sb="123" eb="124">
      <t>ネン</t>
    </rPh>
    <rPh sb="126" eb="127">
      <t>ガツ</t>
    </rPh>
    <rPh sb="136" eb="138">
      <t>チャクシュ</t>
    </rPh>
    <rPh sb="143" eb="144">
      <t>トモナ</t>
    </rPh>
    <rPh sb="146" eb="148">
      <t>ウンテン</t>
    </rPh>
    <rPh sb="149" eb="151">
      <t>テイシ</t>
    </rPh>
    <rPh sb="162" eb="164">
      <t>レイワ</t>
    </rPh>
    <rPh sb="165" eb="166">
      <t>ネン</t>
    </rPh>
    <rPh sb="167" eb="168">
      <t>ガツ</t>
    </rPh>
    <rPh sb="168" eb="170">
      <t>ゴウウ</t>
    </rPh>
    <rPh sb="171" eb="173">
      <t>ヒサイ</t>
    </rPh>
    <rPh sb="176" eb="178">
      <t>テイシ</t>
    </rPh>
    <rPh sb="182" eb="185">
      <t>アソノ</t>
    </rPh>
    <rPh sb="185" eb="186">
      <t>カワ</t>
    </rPh>
    <rPh sb="186" eb="189">
      <t>ハツデンショ</t>
    </rPh>
    <rPh sb="191" eb="193">
      <t>フッキュウ</t>
    </rPh>
    <rPh sb="194" eb="196">
      <t>カンリョウ</t>
    </rPh>
    <rPh sb="204" eb="206">
      <t>レイワ</t>
    </rPh>
    <rPh sb="207" eb="208">
      <t>ネン</t>
    </rPh>
    <rPh sb="209" eb="210">
      <t>ガツ</t>
    </rPh>
    <rPh sb="212" eb="214">
      <t>ウンテン</t>
    </rPh>
    <rPh sb="215" eb="217">
      <t>サイカイ</t>
    </rPh>
    <rPh sb="224" eb="226">
      <t>ゲンザイ</t>
    </rPh>
    <rPh sb="228" eb="229">
      <t>ハナ</t>
    </rPh>
    <rPh sb="229" eb="230">
      <t>ア</t>
    </rPh>
    <rPh sb="230" eb="231">
      <t>ノ</t>
    </rPh>
    <rPh sb="231" eb="232">
      <t>カワ</t>
    </rPh>
    <rPh sb="237" eb="239">
      <t>ベップ</t>
    </rPh>
    <rPh sb="363" eb="366">
      <t>オオノガワ</t>
    </rPh>
    <rPh sb="366" eb="369">
      <t>ハツデンショ</t>
    </rPh>
    <rPh sb="370" eb="372">
      <t>ネンカン</t>
    </rPh>
    <rPh sb="373" eb="374">
      <t>トオ</t>
    </rPh>
    <rPh sb="376" eb="378">
      <t>カドウ</t>
    </rPh>
    <rPh sb="483" eb="485">
      <t>ジョウショウ</t>
    </rPh>
    <rPh sb="522" eb="523">
      <t>リョウ</t>
    </rPh>
    <rPh sb="523" eb="525">
      <t>シュウニュウ</t>
    </rPh>
    <rPh sb="532" eb="534">
      <t>ウワマワ</t>
    </rPh>
    <rPh sb="538" eb="540">
      <t>イッポウ</t>
    </rPh>
    <rPh sb="541" eb="543">
      <t>エイギョウ</t>
    </rPh>
    <rPh sb="543" eb="545">
      <t>ヒヨウ</t>
    </rPh>
    <rPh sb="546" eb="547">
      <t>ゾウ</t>
    </rPh>
    <rPh sb="743" eb="745">
      <t>デキ</t>
    </rPh>
    <phoneticPr fontId="5"/>
  </si>
  <si>
    <t>○水力発電
　設備利用率は、令和4年度は渇水により全国平均より低くなっている。
　修繕費比率は、老朽化した発電所のリニューアルを計画的に実施しているため、今後、低下傾向になると考えられる。令和4年度は、大きな故障もなかったことから、修繕費比率は全国平均より低くなっている。
　企業債残高対料金収入比率は、平成30年度から大野川発電所リニューアルの建設改良のため起債していることから増加している。当該企業債は令和3年12月から運転再開した大野川発電所のFITによる収入で償還する計画である。従来の事業分は計画的に企業債の償還を行っている。
　有形固定資産減価償却率は、令和3年度から全国平均値を下回ったが、これは大野川発電所のリニューアルに伴い、新しい施設となったためである。今後も老朽化した発電所のリニューアル事業を計画的に実施していくこととしている。
○太陽光発電
　設備利用率は、年間の日射量が多かったことから前年度に比べ増加している。
　修繕費比率は、平成25年度の運転開始以来、大きな修繕は発生していない。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FIT適用終了（R15）後の事業のあり方については、現時点で方針は定まっていないが、今後、FIT終了による電力料収入の減少を念頭に、事業内容の見直し等を検討していく。</t>
    <rPh sb="96" eb="98">
      <t>レイワ</t>
    </rPh>
    <rPh sb="103" eb="104">
      <t>オオ</t>
    </rPh>
    <rPh sb="106" eb="108">
      <t>コショウ</t>
    </rPh>
    <rPh sb="118" eb="120">
      <t>シュウゼン</t>
    </rPh>
    <rPh sb="120" eb="121">
      <t>ヒ</t>
    </rPh>
    <rPh sb="121" eb="123">
      <t>ヒリツ</t>
    </rPh>
    <rPh sb="130" eb="131">
      <t>ヒク</t>
    </rPh>
    <rPh sb="206" eb="208">
      <t>レイワ</t>
    </rPh>
    <rPh sb="209" eb="210">
      <t>ネン</t>
    </rPh>
    <rPh sb="212" eb="213">
      <t>ガツ</t>
    </rPh>
    <rPh sb="221" eb="224">
      <t>オオノガワ</t>
    </rPh>
    <rPh sb="224" eb="227">
      <t>ハツデンショ</t>
    </rPh>
    <rPh sb="287" eb="289">
      <t>レイワ</t>
    </rPh>
    <rPh sb="290" eb="292">
      <t>ネンド</t>
    </rPh>
    <rPh sb="294" eb="296">
      <t>ゼンコク</t>
    </rPh>
    <rPh sb="296" eb="299">
      <t>ヘイキンチ</t>
    </rPh>
    <rPh sb="300" eb="302">
      <t>シタマワ</t>
    </rPh>
    <rPh sb="309" eb="315">
      <t>オオノガワハツデンショ</t>
    </rPh>
    <rPh sb="323" eb="324">
      <t>トモナ</t>
    </rPh>
    <rPh sb="326" eb="327">
      <t>アタラ</t>
    </rPh>
    <rPh sb="329" eb="331">
      <t>シセツ</t>
    </rPh>
    <rPh sb="341" eb="343">
      <t>コンゴ</t>
    </rPh>
    <rPh sb="406" eb="407">
      <t>オオ</t>
    </rPh>
    <rPh sb="420" eb="42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</si>
</sst>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49" xfId="2" applyFont="1" applyFill="1" applyBorder="1" applyAlignment="1" applyProtection="1">
      <alignment horizontal="left" vertical="top" wrapText="1"/>
      <protection locked="0"/>
    </xf>
    <xf numFmtId="0" fontId="34" fillId="0" borderId="1" xfId="2" applyFont="1" applyFill="1" applyBorder="1" applyAlignment="1" applyProtection="1">
      <alignment horizontal="left" vertical="top" wrapText="1"/>
      <protection locked="0"/>
    </xf>
    <xf numFmtId="0" fontId="34" fillId="0" borderId="50" xfId="2" applyFont="1" applyFill="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111.6</c:v>
                </c:pt>
                <c:pt idx="1">
                  <c:v>123.2</c:v>
                </c:pt>
                <c:pt idx="2">
                  <c:v>114.1</c:v>
                </c:pt>
                <c:pt idx="3">
                  <c:v>139.80000000000001</c:v>
                </c:pt>
                <c:pt idx="4">
                  <c:v>155.80000000000001</c:v>
                </c:pt>
              </c:numCache>
            </c:numRef>
          </c:val>
          <c:extLst>
            <c:ext xmlns:c16="http://schemas.microsoft.com/office/drawing/2014/chart" uri="{C3380CC4-5D6E-409C-BE32-E72D297353CC}">
              <c16:uniqueId val="{00000000-619D-4389-A440-F81656A1310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619D-4389-A440-F81656A1310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19D-4389-A440-F81656A1310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107.3</c:v>
                </c:pt>
                <c:pt idx="1">
                  <c:v>119.5</c:v>
                </c:pt>
                <c:pt idx="2">
                  <c:v>111</c:v>
                </c:pt>
                <c:pt idx="3">
                  <c:v>137.9</c:v>
                </c:pt>
                <c:pt idx="4">
                  <c:v>152.69999999999999</c:v>
                </c:pt>
              </c:numCache>
            </c:numRef>
          </c:val>
          <c:extLst>
            <c:ext xmlns:c16="http://schemas.microsoft.com/office/drawing/2014/chart" uri="{C3380CC4-5D6E-409C-BE32-E72D297353CC}">
              <c16:uniqueId val="{00000000-6A64-43CF-8990-51A8299A0B2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6A64-43CF-8990-51A8299A0B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64-43CF-8990-51A8299A0B2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348.1</c:v>
                </c:pt>
                <c:pt idx="1">
                  <c:v>409.7</c:v>
                </c:pt>
                <c:pt idx="2">
                  <c:v>229.8</c:v>
                </c:pt>
                <c:pt idx="3">
                  <c:v>339.6</c:v>
                </c:pt>
                <c:pt idx="4">
                  <c:v>386.3</c:v>
                </c:pt>
              </c:numCache>
            </c:numRef>
          </c:val>
          <c:extLst>
            <c:ext xmlns:c16="http://schemas.microsoft.com/office/drawing/2014/chart" uri="{C3380CC4-5D6E-409C-BE32-E72D297353CC}">
              <c16:uniqueId val="{00000000-BC0E-49E2-B5A8-913B6239499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BC0E-49E2-B5A8-913B6239499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0E-49E2-B5A8-913B6239499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9863.4</c:v>
                </c:pt>
                <c:pt idx="1">
                  <c:v>8147.3</c:v>
                </c:pt>
                <c:pt idx="2">
                  <c:v>10379.799999999999</c:v>
                </c:pt>
                <c:pt idx="3">
                  <c:v>9972.4</c:v>
                </c:pt>
                <c:pt idx="4">
                  <c:v>11135.3</c:v>
                </c:pt>
              </c:numCache>
            </c:numRef>
          </c:val>
          <c:extLst>
            <c:ext xmlns:c16="http://schemas.microsoft.com/office/drawing/2014/chart" uri="{C3380CC4-5D6E-409C-BE32-E72D297353CC}">
              <c16:uniqueId val="{00000000-9872-4641-951D-5159085A761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9872-4641-951D-5159085A761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451793</c:v>
                </c:pt>
                <c:pt idx="1">
                  <c:v>705596</c:v>
                </c:pt>
                <c:pt idx="2">
                  <c:v>621405</c:v>
                </c:pt>
                <c:pt idx="3">
                  <c:v>1057659</c:v>
                </c:pt>
                <c:pt idx="4">
                  <c:v>1728601</c:v>
                </c:pt>
              </c:numCache>
            </c:numRef>
          </c:val>
          <c:extLst>
            <c:ext xmlns:c16="http://schemas.microsoft.com/office/drawing/2014/chart" uri="{C3380CC4-5D6E-409C-BE32-E72D297353CC}">
              <c16:uniqueId val="{00000000-DB4B-4248-9EE5-9772FB7A3C4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DB4B-4248-9EE5-9772FB7A3C4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36.5</c:v>
                </c:pt>
                <c:pt idx="1">
                  <c:v>41</c:v>
                </c:pt>
                <c:pt idx="2">
                  <c:v>31.6</c:v>
                </c:pt>
                <c:pt idx="3">
                  <c:v>28.2</c:v>
                </c:pt>
                <c:pt idx="4">
                  <c:v>31.2</c:v>
                </c:pt>
              </c:numCache>
            </c:numRef>
          </c:val>
          <c:extLst>
            <c:ext xmlns:c16="http://schemas.microsoft.com/office/drawing/2014/chart" uri="{C3380CC4-5D6E-409C-BE32-E72D297353CC}">
              <c16:uniqueId val="{00000000-2EF7-43EA-A5A1-0A6016C051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2EF7-43EA-A5A1-0A6016C051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25.9</c:v>
                </c:pt>
                <c:pt idx="1">
                  <c:v>20.5</c:v>
                </c:pt>
                <c:pt idx="2">
                  <c:v>18</c:v>
                </c:pt>
                <c:pt idx="3">
                  <c:v>24.9</c:v>
                </c:pt>
                <c:pt idx="4">
                  <c:v>13.8</c:v>
                </c:pt>
              </c:numCache>
            </c:numRef>
          </c:val>
          <c:extLst>
            <c:ext xmlns:c16="http://schemas.microsoft.com/office/drawing/2014/chart" uri="{C3380CC4-5D6E-409C-BE32-E72D297353CC}">
              <c16:uniqueId val="{00000000-EECD-42FB-8218-329C6CA01C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EECD-42FB-8218-329C6CA01C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71.599999999999994</c:v>
                </c:pt>
                <c:pt idx="1">
                  <c:v>111.5</c:v>
                </c:pt>
                <c:pt idx="2">
                  <c:v>251.2</c:v>
                </c:pt>
                <c:pt idx="3">
                  <c:v>298.60000000000002</c:v>
                </c:pt>
                <c:pt idx="4">
                  <c:v>239.3</c:v>
                </c:pt>
              </c:numCache>
            </c:numRef>
          </c:val>
          <c:extLst>
            <c:ext xmlns:c16="http://schemas.microsoft.com/office/drawing/2014/chart" uri="{C3380CC4-5D6E-409C-BE32-E72D297353CC}">
              <c16:uniqueId val="{00000000-F2D3-4580-BEAA-C5A36F951E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F2D3-4580-BEAA-C5A36F951E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68.3</c:v>
                </c:pt>
                <c:pt idx="1">
                  <c:v>68.7</c:v>
                </c:pt>
                <c:pt idx="2">
                  <c:v>68.3</c:v>
                </c:pt>
                <c:pt idx="3">
                  <c:v>50.1</c:v>
                </c:pt>
                <c:pt idx="4">
                  <c:v>51.3</c:v>
                </c:pt>
              </c:numCache>
            </c:numRef>
          </c:val>
          <c:extLst>
            <c:ext xmlns:c16="http://schemas.microsoft.com/office/drawing/2014/chart" uri="{C3380CC4-5D6E-409C-BE32-E72D297353CC}">
              <c16:uniqueId val="{00000000-21FD-4C04-A795-AD8FC1F3D8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21FD-4C04-A795-AD8FC1F3D8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3.2</c:v>
                </c:pt>
                <c:pt idx="1">
                  <c:v>2.7</c:v>
                </c:pt>
                <c:pt idx="2">
                  <c:v>3.4</c:v>
                </c:pt>
                <c:pt idx="3">
                  <c:v>24.4</c:v>
                </c:pt>
                <c:pt idx="4">
                  <c:v>50.8</c:v>
                </c:pt>
              </c:numCache>
            </c:numRef>
          </c:val>
          <c:extLst>
            <c:ext xmlns:c16="http://schemas.microsoft.com/office/drawing/2014/chart" uri="{C3380CC4-5D6E-409C-BE32-E72D297353CC}">
              <c16:uniqueId val="{00000000-B447-4867-ADA3-C40CC18B5B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447-4867-ADA3-C40CC18B5B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37.1</c:v>
                </c:pt>
                <c:pt idx="1">
                  <c:v>41.6</c:v>
                </c:pt>
                <c:pt idx="2">
                  <c:v>32</c:v>
                </c:pt>
                <c:pt idx="3">
                  <c:v>28.5</c:v>
                </c:pt>
                <c:pt idx="4">
                  <c:v>31.5</c:v>
                </c:pt>
              </c:numCache>
            </c:numRef>
          </c:val>
          <c:extLst>
            <c:ext xmlns:c16="http://schemas.microsoft.com/office/drawing/2014/chart" uri="{C3380CC4-5D6E-409C-BE32-E72D297353CC}">
              <c16:uniqueId val="{00000000-7CA8-44CE-BC64-4898FA7CED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7CA8-44CE-BC64-4898FA7CED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26.4</c:v>
                </c:pt>
                <c:pt idx="1">
                  <c:v>21</c:v>
                </c:pt>
                <c:pt idx="2">
                  <c:v>18.399999999999999</c:v>
                </c:pt>
                <c:pt idx="3">
                  <c:v>25.5</c:v>
                </c:pt>
                <c:pt idx="4">
                  <c:v>14.1</c:v>
                </c:pt>
              </c:numCache>
            </c:numRef>
          </c:val>
          <c:extLst>
            <c:ext xmlns:c16="http://schemas.microsoft.com/office/drawing/2014/chart" uri="{C3380CC4-5D6E-409C-BE32-E72D297353CC}">
              <c16:uniqueId val="{00000000-9E05-471E-9304-49E0FA1647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9E05-471E-9304-49E0FA1647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74</c:v>
                </c:pt>
                <c:pt idx="1">
                  <c:v>114.6</c:v>
                </c:pt>
                <c:pt idx="2">
                  <c:v>260.10000000000002</c:v>
                </c:pt>
                <c:pt idx="3">
                  <c:v>306.3</c:v>
                </c:pt>
                <c:pt idx="4">
                  <c:v>244</c:v>
                </c:pt>
              </c:numCache>
            </c:numRef>
          </c:val>
          <c:extLst>
            <c:ext xmlns:c16="http://schemas.microsoft.com/office/drawing/2014/chart" uri="{C3380CC4-5D6E-409C-BE32-E72D297353CC}">
              <c16:uniqueId val="{00000000-DE1D-49E8-BD58-C7478168E4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DE1D-49E8-BD58-C7478168E4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69</c:v>
                </c:pt>
                <c:pt idx="1">
                  <c:v>69.400000000000006</c:v>
                </c:pt>
                <c:pt idx="2">
                  <c:v>68.8</c:v>
                </c:pt>
                <c:pt idx="3">
                  <c:v>50.2</c:v>
                </c:pt>
                <c:pt idx="4">
                  <c:v>51.3</c:v>
                </c:pt>
              </c:numCache>
            </c:numRef>
          </c:val>
          <c:extLst>
            <c:ext xmlns:c16="http://schemas.microsoft.com/office/drawing/2014/chart" uri="{C3380CC4-5D6E-409C-BE32-E72D297353CC}">
              <c16:uniqueId val="{00000000-FC5E-476F-9670-9DE78A1937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FC5E-476F-9670-9DE78A1937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22.4</c:v>
                </c:pt>
                <c:pt idx="4">
                  <c:v>49.8</c:v>
                </c:pt>
              </c:numCache>
            </c:numRef>
          </c:val>
          <c:extLst>
            <c:ext xmlns:c16="http://schemas.microsoft.com/office/drawing/2014/chart" uri="{C3380CC4-5D6E-409C-BE32-E72D297353CC}">
              <c16:uniqueId val="{00000000-14E6-4C1B-95BB-1609D8324D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14E6-4C1B-95BB-1609D8324D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E-4E83-BFBA-6D057961D4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E-4E83-BFBA-6D057961D4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1-47D1-BBDE-82F474E18D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1-47D1-BBDE-82F474E18D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A-4E0A-83D4-82350FFBE0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A-4E0A-83D4-82350FFBE0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F-4E81-B1FD-A096290188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F-4E81-B1FD-A096290188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8-4CF6-8177-EF56107FE4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8-4CF6-8177-EF56107FE4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F1-4D6B-B14D-77E67B560F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F1-4D6B-B14D-77E67B560F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5F-4ED4-9B0D-F4E600C42D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F-4ED4-9B0D-F4E600C42D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8-4BF0-8DE4-C3935E8679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8-4BF0-8DE4-C3935E8679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B-4C6B-9117-9B5AEED97B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B-4C6B-9117-9B5AEED97B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6-4197-A1FB-F370C1E988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6-4197-A1FB-F370C1E988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13.4</c:v>
                </c:pt>
                <c:pt idx="1">
                  <c:v>11.8</c:v>
                </c:pt>
                <c:pt idx="2">
                  <c:v>13.3</c:v>
                </c:pt>
                <c:pt idx="3">
                  <c:v>12.1</c:v>
                </c:pt>
                <c:pt idx="4">
                  <c:v>12.9</c:v>
                </c:pt>
              </c:numCache>
            </c:numRef>
          </c:val>
          <c:extLst>
            <c:ext xmlns:c16="http://schemas.microsoft.com/office/drawing/2014/chart" uri="{C3380CC4-5D6E-409C-BE32-E72D297353CC}">
              <c16:uniqueId val="{00000000-D86C-4A51-8352-5EA2231B51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D86C-4A51-8352-5EA2231B51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1.2</c:v>
                </c:pt>
                <c:pt idx="1">
                  <c:v>0.9</c:v>
                </c:pt>
                <c:pt idx="2">
                  <c:v>2.4</c:v>
                </c:pt>
                <c:pt idx="3">
                  <c:v>2.2999999999999998</c:v>
                </c:pt>
                <c:pt idx="4">
                  <c:v>0.1</c:v>
                </c:pt>
              </c:numCache>
            </c:numRef>
          </c:val>
          <c:extLst>
            <c:ext xmlns:c16="http://schemas.microsoft.com/office/drawing/2014/chart" uri="{C3380CC4-5D6E-409C-BE32-E72D297353CC}">
              <c16:uniqueId val="{00000000-32F1-4367-B1D0-87AFA2BECF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32F1-4367-B1D0-87AFA2BECF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575-4DB2-8B8C-43CC19B075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0575-4DB2-8B8C-43CC19B075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29.3</c:v>
                </c:pt>
                <c:pt idx="1">
                  <c:v>34.4</c:v>
                </c:pt>
                <c:pt idx="2">
                  <c:v>39.5</c:v>
                </c:pt>
                <c:pt idx="3">
                  <c:v>43.8</c:v>
                </c:pt>
                <c:pt idx="4">
                  <c:v>48.9</c:v>
                </c:pt>
              </c:numCache>
            </c:numRef>
          </c:val>
          <c:extLst>
            <c:ext xmlns:c16="http://schemas.microsoft.com/office/drawing/2014/chart" uri="{C3380CC4-5D6E-409C-BE32-E72D297353CC}">
              <c16:uniqueId val="{00000000-2120-42B4-93CC-9BCC3C6CAB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2120-42B4-93CC-9BCC3C6CAB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1F-4783-9299-560A3890EC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61F-4783-9299-560A3890EC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（最大出力合計71,642kW）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（最大出力合計70,280kW）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VB53" sqref="VB5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大分県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62.4</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270</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271</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134</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135</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195353</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219991</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168878</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175328</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194222</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1596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1416</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1584</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1443</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1539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196949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221407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170462</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176771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195761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1527477</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1576291</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3103768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111.6</v>
      </c>
      <c r="S36" s="153"/>
      <c r="T36" s="153"/>
      <c r="U36" s="153"/>
      <c r="V36" s="153"/>
      <c r="W36" s="153"/>
      <c r="X36" s="153"/>
      <c r="Y36" s="153"/>
      <c r="Z36" s="153"/>
      <c r="AA36" s="153"/>
      <c r="AB36" s="153"/>
      <c r="AC36" s="153"/>
      <c r="AD36" s="153"/>
      <c r="AE36" s="153"/>
      <c r="AF36" s="153"/>
      <c r="AG36" s="153"/>
      <c r="AH36" s="153"/>
      <c r="AI36" s="153"/>
      <c r="AJ36" s="154"/>
      <c r="AK36" s="152">
        <f>データ!AZ11</f>
        <v>123.2</v>
      </c>
      <c r="AL36" s="153"/>
      <c r="AM36" s="153"/>
      <c r="AN36" s="153"/>
      <c r="AO36" s="153"/>
      <c r="AP36" s="153"/>
      <c r="AQ36" s="153"/>
      <c r="AR36" s="153"/>
      <c r="AS36" s="153"/>
      <c r="AT36" s="153"/>
      <c r="AU36" s="153"/>
      <c r="AV36" s="153"/>
      <c r="AW36" s="153"/>
      <c r="AX36" s="153"/>
      <c r="AY36" s="153"/>
      <c r="AZ36" s="153"/>
      <c r="BA36" s="153"/>
      <c r="BB36" s="153"/>
      <c r="BC36" s="154"/>
      <c r="BD36" s="152">
        <f>データ!BA11</f>
        <v>114.1</v>
      </c>
      <c r="BE36" s="153"/>
      <c r="BF36" s="153"/>
      <c r="BG36" s="153"/>
      <c r="BH36" s="153"/>
      <c r="BI36" s="153"/>
      <c r="BJ36" s="153"/>
      <c r="BK36" s="153"/>
      <c r="BL36" s="153"/>
      <c r="BM36" s="153"/>
      <c r="BN36" s="153"/>
      <c r="BO36" s="153"/>
      <c r="BP36" s="153"/>
      <c r="BQ36" s="153"/>
      <c r="BR36" s="153"/>
      <c r="BS36" s="153"/>
      <c r="BT36" s="153"/>
      <c r="BU36" s="153"/>
      <c r="BV36" s="154"/>
      <c r="BW36" s="152">
        <f>データ!BB11</f>
        <v>139.80000000000001</v>
      </c>
      <c r="BX36" s="153"/>
      <c r="BY36" s="153"/>
      <c r="BZ36" s="153"/>
      <c r="CA36" s="153"/>
      <c r="CB36" s="153"/>
      <c r="CC36" s="153"/>
      <c r="CD36" s="153"/>
      <c r="CE36" s="153"/>
      <c r="CF36" s="153"/>
      <c r="CG36" s="153"/>
      <c r="CH36" s="153"/>
      <c r="CI36" s="153"/>
      <c r="CJ36" s="153"/>
      <c r="CK36" s="153"/>
      <c r="CL36" s="153"/>
      <c r="CM36" s="153"/>
      <c r="CN36" s="153"/>
      <c r="CO36" s="154"/>
      <c r="CP36" s="152">
        <f>データ!BC11</f>
        <v>155.80000000000001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107.3</v>
      </c>
      <c r="EC36" s="153"/>
      <c r="ED36" s="153"/>
      <c r="EE36" s="153"/>
      <c r="EF36" s="153"/>
      <c r="EG36" s="153"/>
      <c r="EH36" s="153"/>
      <c r="EI36" s="153"/>
      <c r="EJ36" s="153"/>
      <c r="EK36" s="153"/>
      <c r="EL36" s="153"/>
      <c r="EM36" s="153"/>
      <c r="EN36" s="153"/>
      <c r="EO36" s="153"/>
      <c r="EP36" s="153"/>
      <c r="EQ36" s="153"/>
      <c r="ER36" s="153"/>
      <c r="ES36" s="153"/>
      <c r="ET36" s="154"/>
      <c r="EU36" s="152">
        <f>データ!BK11</f>
        <v>119.5</v>
      </c>
      <c r="EV36" s="153"/>
      <c r="EW36" s="153"/>
      <c r="EX36" s="153"/>
      <c r="EY36" s="153"/>
      <c r="EZ36" s="153"/>
      <c r="FA36" s="153"/>
      <c r="FB36" s="153"/>
      <c r="FC36" s="153"/>
      <c r="FD36" s="153"/>
      <c r="FE36" s="153"/>
      <c r="FF36" s="153"/>
      <c r="FG36" s="153"/>
      <c r="FH36" s="153"/>
      <c r="FI36" s="153"/>
      <c r="FJ36" s="153"/>
      <c r="FK36" s="153"/>
      <c r="FL36" s="153"/>
      <c r="FM36" s="154"/>
      <c r="FN36" s="152">
        <f>データ!BL11</f>
        <v>111</v>
      </c>
      <c r="FO36" s="153"/>
      <c r="FP36" s="153"/>
      <c r="FQ36" s="153"/>
      <c r="FR36" s="153"/>
      <c r="FS36" s="153"/>
      <c r="FT36" s="153"/>
      <c r="FU36" s="153"/>
      <c r="FV36" s="153"/>
      <c r="FW36" s="153"/>
      <c r="FX36" s="153"/>
      <c r="FY36" s="153"/>
      <c r="FZ36" s="153"/>
      <c r="GA36" s="153"/>
      <c r="GB36" s="153"/>
      <c r="GC36" s="153"/>
      <c r="GD36" s="153"/>
      <c r="GE36" s="153"/>
      <c r="GF36" s="154"/>
      <c r="GG36" s="152">
        <f>データ!BM11</f>
        <v>137.9</v>
      </c>
      <c r="GH36" s="153"/>
      <c r="GI36" s="153"/>
      <c r="GJ36" s="153"/>
      <c r="GK36" s="153"/>
      <c r="GL36" s="153"/>
      <c r="GM36" s="153"/>
      <c r="GN36" s="153"/>
      <c r="GO36" s="153"/>
      <c r="GP36" s="153"/>
      <c r="GQ36" s="153"/>
      <c r="GR36" s="153"/>
      <c r="GS36" s="153"/>
      <c r="GT36" s="153"/>
      <c r="GU36" s="153"/>
      <c r="GV36" s="153"/>
      <c r="GW36" s="153"/>
      <c r="GX36" s="153"/>
      <c r="GY36" s="154"/>
      <c r="GZ36" s="152">
        <f>データ!BN11</f>
        <v>152.69999999999999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348.1</v>
      </c>
      <c r="IM36" s="153"/>
      <c r="IN36" s="153"/>
      <c r="IO36" s="153"/>
      <c r="IP36" s="153"/>
      <c r="IQ36" s="153"/>
      <c r="IR36" s="153"/>
      <c r="IS36" s="153"/>
      <c r="IT36" s="153"/>
      <c r="IU36" s="153"/>
      <c r="IV36" s="153"/>
      <c r="IW36" s="153"/>
      <c r="IX36" s="153"/>
      <c r="IY36" s="153"/>
      <c r="IZ36" s="153"/>
      <c r="JA36" s="153"/>
      <c r="JB36" s="153"/>
      <c r="JC36" s="153"/>
      <c r="JD36" s="154"/>
      <c r="JE36" s="152">
        <f>データ!BV11</f>
        <v>409.7</v>
      </c>
      <c r="JF36" s="153"/>
      <c r="JG36" s="153"/>
      <c r="JH36" s="153"/>
      <c r="JI36" s="153"/>
      <c r="JJ36" s="153"/>
      <c r="JK36" s="153"/>
      <c r="JL36" s="153"/>
      <c r="JM36" s="153"/>
      <c r="JN36" s="153"/>
      <c r="JO36" s="153"/>
      <c r="JP36" s="153"/>
      <c r="JQ36" s="153"/>
      <c r="JR36" s="153"/>
      <c r="JS36" s="153"/>
      <c r="JT36" s="153"/>
      <c r="JU36" s="153"/>
      <c r="JV36" s="153"/>
      <c r="JW36" s="154"/>
      <c r="JX36" s="152">
        <f>データ!BW11</f>
        <v>229.8</v>
      </c>
      <c r="JY36" s="153"/>
      <c r="JZ36" s="153"/>
      <c r="KA36" s="153"/>
      <c r="KB36" s="153"/>
      <c r="KC36" s="153"/>
      <c r="KD36" s="153"/>
      <c r="KE36" s="153"/>
      <c r="KF36" s="153"/>
      <c r="KG36" s="153"/>
      <c r="KH36" s="153"/>
      <c r="KI36" s="153"/>
      <c r="KJ36" s="153"/>
      <c r="KK36" s="153"/>
      <c r="KL36" s="153"/>
      <c r="KM36" s="153"/>
      <c r="KN36" s="153"/>
      <c r="KO36" s="153"/>
      <c r="KP36" s="154"/>
      <c r="KQ36" s="152">
        <f>データ!BX11</f>
        <v>339.6</v>
      </c>
      <c r="KR36" s="153"/>
      <c r="KS36" s="153"/>
      <c r="KT36" s="153"/>
      <c r="KU36" s="153"/>
      <c r="KV36" s="153"/>
      <c r="KW36" s="153"/>
      <c r="KX36" s="153"/>
      <c r="KY36" s="153"/>
      <c r="KZ36" s="153"/>
      <c r="LA36" s="153"/>
      <c r="LB36" s="153"/>
      <c r="LC36" s="153"/>
      <c r="LD36" s="153"/>
      <c r="LE36" s="153"/>
      <c r="LF36" s="153"/>
      <c r="LG36" s="153"/>
      <c r="LH36" s="153"/>
      <c r="LI36" s="154"/>
      <c r="LJ36" s="152">
        <f>データ!BY11</f>
        <v>386.3</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9863.4</v>
      </c>
      <c r="MW36" s="153"/>
      <c r="MX36" s="153"/>
      <c r="MY36" s="153"/>
      <c r="MZ36" s="153"/>
      <c r="NA36" s="153"/>
      <c r="NB36" s="153"/>
      <c r="NC36" s="153"/>
      <c r="ND36" s="153"/>
      <c r="NE36" s="153"/>
      <c r="NF36" s="153"/>
      <c r="NG36" s="153"/>
      <c r="NH36" s="153"/>
      <c r="NI36" s="153"/>
      <c r="NJ36" s="153"/>
      <c r="NK36" s="153"/>
      <c r="NL36" s="153"/>
      <c r="NM36" s="153"/>
      <c r="NN36" s="154"/>
      <c r="NO36" s="152">
        <f>データ!CG11</f>
        <v>8147.3</v>
      </c>
      <c r="NP36" s="153"/>
      <c r="NQ36" s="153"/>
      <c r="NR36" s="153"/>
      <c r="NS36" s="153"/>
      <c r="NT36" s="153"/>
      <c r="NU36" s="153"/>
      <c r="NV36" s="153"/>
      <c r="NW36" s="153"/>
      <c r="NX36" s="153"/>
      <c r="NY36" s="153"/>
      <c r="NZ36" s="153"/>
      <c r="OA36" s="153"/>
      <c r="OB36" s="153"/>
      <c r="OC36" s="153"/>
      <c r="OD36" s="153"/>
      <c r="OE36" s="153"/>
      <c r="OF36" s="153"/>
      <c r="OG36" s="154"/>
      <c r="OH36" s="152">
        <f>データ!CH11</f>
        <v>10379.799999999999</v>
      </c>
      <c r="OI36" s="153"/>
      <c r="OJ36" s="153"/>
      <c r="OK36" s="153"/>
      <c r="OL36" s="153"/>
      <c r="OM36" s="153"/>
      <c r="ON36" s="153"/>
      <c r="OO36" s="153"/>
      <c r="OP36" s="153"/>
      <c r="OQ36" s="153"/>
      <c r="OR36" s="153"/>
      <c r="OS36" s="153"/>
      <c r="OT36" s="153"/>
      <c r="OU36" s="153"/>
      <c r="OV36" s="153"/>
      <c r="OW36" s="153"/>
      <c r="OX36" s="153"/>
      <c r="OY36" s="153"/>
      <c r="OZ36" s="154"/>
      <c r="PA36" s="152">
        <f>データ!CI11</f>
        <v>9972.4</v>
      </c>
      <c r="PB36" s="153"/>
      <c r="PC36" s="153"/>
      <c r="PD36" s="153"/>
      <c r="PE36" s="153"/>
      <c r="PF36" s="153"/>
      <c r="PG36" s="153"/>
      <c r="PH36" s="153"/>
      <c r="PI36" s="153"/>
      <c r="PJ36" s="153"/>
      <c r="PK36" s="153"/>
      <c r="PL36" s="153"/>
      <c r="PM36" s="153"/>
      <c r="PN36" s="153"/>
      <c r="PO36" s="153"/>
      <c r="PP36" s="153"/>
      <c r="PQ36" s="153"/>
      <c r="PR36" s="153"/>
      <c r="PS36" s="154"/>
      <c r="PT36" s="152">
        <f>データ!CJ11</f>
        <v>11135.3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451793</v>
      </c>
      <c r="RH36" s="156"/>
      <c r="RI36" s="156"/>
      <c r="RJ36" s="156"/>
      <c r="RK36" s="156"/>
      <c r="RL36" s="156"/>
      <c r="RM36" s="156"/>
      <c r="RN36" s="156"/>
      <c r="RO36" s="156"/>
      <c r="RP36" s="156"/>
      <c r="RQ36" s="156"/>
      <c r="RR36" s="156"/>
      <c r="RS36" s="156"/>
      <c r="RT36" s="156"/>
      <c r="RU36" s="156"/>
      <c r="RV36" s="156"/>
      <c r="RW36" s="156"/>
      <c r="RX36" s="156"/>
      <c r="RY36" s="157"/>
      <c r="RZ36" s="155">
        <f>データ!CQ11</f>
        <v>705596</v>
      </c>
      <c r="SA36" s="156"/>
      <c r="SB36" s="156"/>
      <c r="SC36" s="156"/>
      <c r="SD36" s="156"/>
      <c r="SE36" s="156"/>
      <c r="SF36" s="156"/>
      <c r="SG36" s="156"/>
      <c r="SH36" s="156"/>
      <c r="SI36" s="156"/>
      <c r="SJ36" s="156"/>
      <c r="SK36" s="156"/>
      <c r="SL36" s="156"/>
      <c r="SM36" s="156"/>
      <c r="SN36" s="156"/>
      <c r="SO36" s="156"/>
      <c r="SP36" s="156"/>
      <c r="SQ36" s="156"/>
      <c r="SR36" s="157"/>
      <c r="SS36" s="155">
        <f>データ!CR11</f>
        <v>621405</v>
      </c>
      <c r="ST36" s="156"/>
      <c r="SU36" s="156"/>
      <c r="SV36" s="156"/>
      <c r="SW36" s="156"/>
      <c r="SX36" s="156"/>
      <c r="SY36" s="156"/>
      <c r="SZ36" s="156"/>
      <c r="TA36" s="156"/>
      <c r="TB36" s="156"/>
      <c r="TC36" s="156"/>
      <c r="TD36" s="156"/>
      <c r="TE36" s="156"/>
      <c r="TF36" s="156"/>
      <c r="TG36" s="156"/>
      <c r="TH36" s="156"/>
      <c r="TI36" s="156"/>
      <c r="TJ36" s="156"/>
      <c r="TK36" s="157"/>
      <c r="TL36" s="155">
        <f>データ!CS11</f>
        <v>1057659</v>
      </c>
      <c r="TM36" s="156"/>
      <c r="TN36" s="156"/>
      <c r="TO36" s="156"/>
      <c r="TP36" s="156"/>
      <c r="TQ36" s="156"/>
      <c r="TR36" s="156"/>
      <c r="TS36" s="156"/>
      <c r="TT36" s="156"/>
      <c r="TU36" s="156"/>
      <c r="TV36" s="156"/>
      <c r="TW36" s="156"/>
      <c r="TX36" s="156"/>
      <c r="TY36" s="156"/>
      <c r="TZ36" s="156"/>
      <c r="UA36" s="156"/>
      <c r="UB36" s="156"/>
      <c r="UC36" s="156"/>
      <c r="UD36" s="157"/>
      <c r="UE36" s="155">
        <f>データ!CT11</f>
        <v>1728601</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30</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272</v>
      </c>
      <c r="VE41" s="111"/>
      <c r="VF41" s="111"/>
      <c r="VG41" s="111"/>
      <c r="VH41" s="111"/>
      <c r="VI41" s="111"/>
      <c r="VJ41" s="112"/>
    </row>
    <row r="42" spans="1:582" ht="29.45" customHeight="1" x14ac:dyDescent="0.15">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29</v>
      </c>
      <c r="I56" s="150"/>
      <c r="J56" s="150"/>
      <c r="K56" s="150"/>
      <c r="L56" s="150"/>
      <c r="M56" s="150"/>
      <c r="N56" s="150"/>
      <c r="O56" s="150"/>
      <c r="P56" s="150"/>
      <c r="Q56" s="150"/>
      <c r="R56" s="150"/>
      <c r="S56" s="151"/>
      <c r="T56" s="152">
        <f>データ!DA11</f>
        <v>36.5</v>
      </c>
      <c r="U56" s="153"/>
      <c r="V56" s="153"/>
      <c r="W56" s="153"/>
      <c r="X56" s="153"/>
      <c r="Y56" s="153"/>
      <c r="Z56" s="153"/>
      <c r="AA56" s="153"/>
      <c r="AB56" s="153"/>
      <c r="AC56" s="153"/>
      <c r="AD56" s="153"/>
      <c r="AE56" s="153"/>
      <c r="AF56" s="153"/>
      <c r="AG56" s="153"/>
      <c r="AH56" s="153"/>
      <c r="AI56" s="153"/>
      <c r="AJ56" s="153"/>
      <c r="AK56" s="153"/>
      <c r="AL56" s="154"/>
      <c r="AM56" s="152">
        <f>データ!DB11</f>
        <v>41</v>
      </c>
      <c r="AN56" s="153"/>
      <c r="AO56" s="153"/>
      <c r="AP56" s="153"/>
      <c r="AQ56" s="153"/>
      <c r="AR56" s="153"/>
      <c r="AS56" s="153"/>
      <c r="AT56" s="153"/>
      <c r="AU56" s="153"/>
      <c r="AV56" s="153"/>
      <c r="AW56" s="153"/>
      <c r="AX56" s="153"/>
      <c r="AY56" s="153"/>
      <c r="AZ56" s="153"/>
      <c r="BA56" s="153"/>
      <c r="BB56" s="153"/>
      <c r="BC56" s="153"/>
      <c r="BD56" s="153"/>
      <c r="BE56" s="154"/>
      <c r="BF56" s="152">
        <f>データ!DC11</f>
        <v>31.6</v>
      </c>
      <c r="BG56" s="153"/>
      <c r="BH56" s="153"/>
      <c r="BI56" s="153"/>
      <c r="BJ56" s="153"/>
      <c r="BK56" s="153"/>
      <c r="BL56" s="153"/>
      <c r="BM56" s="153"/>
      <c r="BN56" s="153"/>
      <c r="BO56" s="153"/>
      <c r="BP56" s="153"/>
      <c r="BQ56" s="153"/>
      <c r="BR56" s="153"/>
      <c r="BS56" s="153"/>
      <c r="BT56" s="153"/>
      <c r="BU56" s="153"/>
      <c r="BV56" s="153"/>
      <c r="BW56" s="153"/>
      <c r="BX56" s="154"/>
      <c r="BY56" s="152">
        <f>データ!DD11</f>
        <v>28.2</v>
      </c>
      <c r="BZ56" s="153"/>
      <c r="CA56" s="153"/>
      <c r="CB56" s="153"/>
      <c r="CC56" s="153"/>
      <c r="CD56" s="153"/>
      <c r="CE56" s="153"/>
      <c r="CF56" s="153"/>
      <c r="CG56" s="153"/>
      <c r="CH56" s="153"/>
      <c r="CI56" s="153"/>
      <c r="CJ56" s="153"/>
      <c r="CK56" s="153"/>
      <c r="CL56" s="153"/>
      <c r="CM56" s="153"/>
      <c r="CN56" s="153"/>
      <c r="CO56" s="153"/>
      <c r="CP56" s="153"/>
      <c r="CQ56" s="154"/>
      <c r="CR56" s="152">
        <f>データ!DE11</f>
        <v>31.2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f>データ!EZ11</f>
        <v>37.1</v>
      </c>
      <c r="EN56" s="170"/>
      <c r="EO56" s="170"/>
      <c r="EP56" s="170"/>
      <c r="EQ56" s="170"/>
      <c r="ER56" s="170"/>
      <c r="ES56" s="170"/>
      <c r="ET56" s="170"/>
      <c r="EU56" s="170"/>
      <c r="EV56" s="170"/>
      <c r="EW56" s="170"/>
      <c r="EX56" s="170"/>
      <c r="EY56" s="170"/>
      <c r="EZ56" s="170"/>
      <c r="FA56" s="170"/>
      <c r="FB56" s="170"/>
      <c r="FC56" s="170"/>
      <c r="FD56" s="170">
        <f>データ!FA11</f>
        <v>41.6</v>
      </c>
      <c r="FE56" s="170"/>
      <c r="FF56" s="170"/>
      <c r="FG56" s="170"/>
      <c r="FH56" s="170"/>
      <c r="FI56" s="170"/>
      <c r="FJ56" s="170"/>
      <c r="FK56" s="170"/>
      <c r="FL56" s="170"/>
      <c r="FM56" s="170"/>
      <c r="FN56" s="170"/>
      <c r="FO56" s="170"/>
      <c r="FP56" s="170"/>
      <c r="FQ56" s="170"/>
      <c r="FR56" s="170"/>
      <c r="FS56" s="170"/>
      <c r="FT56" s="170"/>
      <c r="FU56" s="170">
        <f>データ!FB11</f>
        <v>32</v>
      </c>
      <c r="FV56" s="170"/>
      <c r="FW56" s="170"/>
      <c r="FX56" s="170"/>
      <c r="FY56" s="170"/>
      <c r="FZ56" s="170"/>
      <c r="GA56" s="170"/>
      <c r="GB56" s="170"/>
      <c r="GC56" s="170"/>
      <c r="GD56" s="170"/>
      <c r="GE56" s="170"/>
      <c r="GF56" s="170"/>
      <c r="GG56" s="170"/>
      <c r="GH56" s="170"/>
      <c r="GI56" s="170"/>
      <c r="GJ56" s="170"/>
      <c r="GK56" s="170"/>
      <c r="GL56" s="170">
        <f>データ!FC11</f>
        <v>28.5</v>
      </c>
      <c r="GM56" s="170"/>
      <c r="GN56" s="170"/>
      <c r="GO56" s="170"/>
      <c r="GP56" s="170"/>
      <c r="GQ56" s="170"/>
      <c r="GR56" s="170"/>
      <c r="GS56" s="170"/>
      <c r="GT56" s="170"/>
      <c r="GU56" s="170"/>
      <c r="GV56" s="170"/>
      <c r="GW56" s="170"/>
      <c r="GX56" s="170"/>
      <c r="GY56" s="170"/>
      <c r="GZ56" s="170"/>
      <c r="HA56" s="170"/>
      <c r="HB56" s="170"/>
      <c r="HC56" s="170">
        <f>データ!FD11</f>
        <v>31.5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f>データ!KW11</f>
        <v>13.4</v>
      </c>
      <c r="RM56" s="170"/>
      <c r="RN56" s="170"/>
      <c r="RO56" s="170"/>
      <c r="RP56" s="170"/>
      <c r="RQ56" s="170"/>
      <c r="RR56" s="170"/>
      <c r="RS56" s="170"/>
      <c r="RT56" s="170"/>
      <c r="RU56" s="170"/>
      <c r="RV56" s="170"/>
      <c r="RW56" s="170"/>
      <c r="RX56" s="170"/>
      <c r="RY56" s="170"/>
      <c r="RZ56" s="170"/>
      <c r="SA56" s="170"/>
      <c r="SB56" s="170"/>
      <c r="SC56" s="170">
        <f>データ!KX11</f>
        <v>11.8</v>
      </c>
      <c r="SD56" s="170"/>
      <c r="SE56" s="170"/>
      <c r="SF56" s="170"/>
      <c r="SG56" s="170"/>
      <c r="SH56" s="170"/>
      <c r="SI56" s="170"/>
      <c r="SJ56" s="170"/>
      <c r="SK56" s="170"/>
      <c r="SL56" s="170"/>
      <c r="SM56" s="170"/>
      <c r="SN56" s="170"/>
      <c r="SO56" s="170"/>
      <c r="SP56" s="170"/>
      <c r="SQ56" s="170"/>
      <c r="SR56" s="170"/>
      <c r="SS56" s="170"/>
      <c r="ST56" s="170">
        <f>データ!KY11</f>
        <v>13.3</v>
      </c>
      <c r="SU56" s="170"/>
      <c r="SV56" s="170"/>
      <c r="SW56" s="170"/>
      <c r="SX56" s="170"/>
      <c r="SY56" s="170"/>
      <c r="SZ56" s="170"/>
      <c r="TA56" s="170"/>
      <c r="TB56" s="170"/>
      <c r="TC56" s="170"/>
      <c r="TD56" s="170"/>
      <c r="TE56" s="170"/>
      <c r="TF56" s="170"/>
      <c r="TG56" s="170"/>
      <c r="TH56" s="170"/>
      <c r="TI56" s="170"/>
      <c r="TJ56" s="170"/>
      <c r="TK56" s="170">
        <f>データ!KZ11</f>
        <v>12.1</v>
      </c>
      <c r="TL56" s="170"/>
      <c r="TM56" s="170"/>
      <c r="TN56" s="170"/>
      <c r="TO56" s="170"/>
      <c r="TP56" s="170"/>
      <c r="TQ56" s="170"/>
      <c r="TR56" s="170"/>
      <c r="TS56" s="170"/>
      <c r="TT56" s="170"/>
      <c r="TU56" s="170"/>
      <c r="TV56" s="170"/>
      <c r="TW56" s="170"/>
      <c r="TX56" s="170"/>
      <c r="TY56" s="170"/>
      <c r="TZ56" s="170"/>
      <c r="UA56" s="170"/>
      <c r="UB56" s="170">
        <f>データ!LA11</f>
        <v>12.9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30</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29</v>
      </c>
      <c r="I71" s="150"/>
      <c r="J71" s="150"/>
      <c r="K71" s="150"/>
      <c r="L71" s="150"/>
      <c r="M71" s="150"/>
      <c r="N71" s="150"/>
      <c r="O71" s="150"/>
      <c r="P71" s="150"/>
      <c r="Q71" s="150"/>
      <c r="R71" s="150"/>
      <c r="S71" s="151"/>
      <c r="T71" s="152">
        <f>データ!DK11</f>
        <v>25.9</v>
      </c>
      <c r="U71" s="153"/>
      <c r="V71" s="153"/>
      <c r="W71" s="153"/>
      <c r="X71" s="153"/>
      <c r="Y71" s="153"/>
      <c r="Z71" s="153"/>
      <c r="AA71" s="153"/>
      <c r="AB71" s="153"/>
      <c r="AC71" s="153"/>
      <c r="AD71" s="153"/>
      <c r="AE71" s="153"/>
      <c r="AF71" s="153"/>
      <c r="AG71" s="153"/>
      <c r="AH71" s="153"/>
      <c r="AI71" s="153"/>
      <c r="AJ71" s="153"/>
      <c r="AK71" s="153"/>
      <c r="AL71" s="154"/>
      <c r="AM71" s="152">
        <f>データ!DL11</f>
        <v>20.5</v>
      </c>
      <c r="AN71" s="153"/>
      <c r="AO71" s="153"/>
      <c r="AP71" s="153"/>
      <c r="AQ71" s="153"/>
      <c r="AR71" s="153"/>
      <c r="AS71" s="153"/>
      <c r="AT71" s="153"/>
      <c r="AU71" s="153"/>
      <c r="AV71" s="153"/>
      <c r="AW71" s="153"/>
      <c r="AX71" s="153"/>
      <c r="AY71" s="153"/>
      <c r="AZ71" s="153"/>
      <c r="BA71" s="153"/>
      <c r="BB71" s="153"/>
      <c r="BC71" s="153"/>
      <c r="BD71" s="153"/>
      <c r="BE71" s="154"/>
      <c r="BF71" s="152">
        <f>データ!DM11</f>
        <v>18</v>
      </c>
      <c r="BG71" s="153"/>
      <c r="BH71" s="153"/>
      <c r="BI71" s="153"/>
      <c r="BJ71" s="153"/>
      <c r="BK71" s="153"/>
      <c r="BL71" s="153"/>
      <c r="BM71" s="153"/>
      <c r="BN71" s="153"/>
      <c r="BO71" s="153"/>
      <c r="BP71" s="153"/>
      <c r="BQ71" s="153"/>
      <c r="BR71" s="153"/>
      <c r="BS71" s="153"/>
      <c r="BT71" s="153"/>
      <c r="BU71" s="153"/>
      <c r="BV71" s="153"/>
      <c r="BW71" s="153"/>
      <c r="BX71" s="154"/>
      <c r="BY71" s="152">
        <f>データ!DN11</f>
        <v>24.9</v>
      </c>
      <c r="BZ71" s="153"/>
      <c r="CA71" s="153"/>
      <c r="CB71" s="153"/>
      <c r="CC71" s="153"/>
      <c r="CD71" s="153"/>
      <c r="CE71" s="153"/>
      <c r="CF71" s="153"/>
      <c r="CG71" s="153"/>
      <c r="CH71" s="153"/>
      <c r="CI71" s="153"/>
      <c r="CJ71" s="153"/>
      <c r="CK71" s="153"/>
      <c r="CL71" s="153"/>
      <c r="CM71" s="153"/>
      <c r="CN71" s="153"/>
      <c r="CO71" s="153"/>
      <c r="CP71" s="153"/>
      <c r="CQ71" s="154"/>
      <c r="CR71" s="152">
        <f>データ!DO11</f>
        <v>13.8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f>データ!FJ11</f>
        <v>26.4</v>
      </c>
      <c r="EN71" s="170"/>
      <c r="EO71" s="170"/>
      <c r="EP71" s="170"/>
      <c r="EQ71" s="170"/>
      <c r="ER71" s="170"/>
      <c r="ES71" s="170"/>
      <c r="ET71" s="170"/>
      <c r="EU71" s="170"/>
      <c r="EV71" s="170"/>
      <c r="EW71" s="170"/>
      <c r="EX71" s="170"/>
      <c r="EY71" s="170"/>
      <c r="EZ71" s="170"/>
      <c r="FA71" s="170"/>
      <c r="FB71" s="170"/>
      <c r="FC71" s="170"/>
      <c r="FD71" s="170">
        <f>データ!FK11</f>
        <v>21</v>
      </c>
      <c r="FE71" s="170"/>
      <c r="FF71" s="170"/>
      <c r="FG71" s="170"/>
      <c r="FH71" s="170"/>
      <c r="FI71" s="170"/>
      <c r="FJ71" s="170"/>
      <c r="FK71" s="170"/>
      <c r="FL71" s="170"/>
      <c r="FM71" s="170"/>
      <c r="FN71" s="170"/>
      <c r="FO71" s="170"/>
      <c r="FP71" s="170"/>
      <c r="FQ71" s="170"/>
      <c r="FR71" s="170"/>
      <c r="FS71" s="170"/>
      <c r="FT71" s="170"/>
      <c r="FU71" s="170">
        <f>データ!FL11</f>
        <v>18.399999999999999</v>
      </c>
      <c r="FV71" s="170"/>
      <c r="FW71" s="170"/>
      <c r="FX71" s="170"/>
      <c r="FY71" s="170"/>
      <c r="FZ71" s="170"/>
      <c r="GA71" s="170"/>
      <c r="GB71" s="170"/>
      <c r="GC71" s="170"/>
      <c r="GD71" s="170"/>
      <c r="GE71" s="170"/>
      <c r="GF71" s="170"/>
      <c r="GG71" s="170"/>
      <c r="GH71" s="170"/>
      <c r="GI71" s="170"/>
      <c r="GJ71" s="170"/>
      <c r="GK71" s="170"/>
      <c r="GL71" s="170">
        <f>データ!FM11</f>
        <v>25.5</v>
      </c>
      <c r="GM71" s="170"/>
      <c r="GN71" s="170"/>
      <c r="GO71" s="170"/>
      <c r="GP71" s="170"/>
      <c r="GQ71" s="170"/>
      <c r="GR71" s="170"/>
      <c r="GS71" s="170"/>
      <c r="GT71" s="170"/>
      <c r="GU71" s="170"/>
      <c r="GV71" s="170"/>
      <c r="GW71" s="170"/>
      <c r="GX71" s="170"/>
      <c r="GY71" s="170"/>
      <c r="GZ71" s="170"/>
      <c r="HA71" s="170"/>
      <c r="HB71" s="170"/>
      <c r="HC71" s="170">
        <f>データ!FN11</f>
        <v>14.1</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35</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f>データ!LG11</f>
        <v>1.2</v>
      </c>
      <c r="RM71" s="170"/>
      <c r="RN71" s="170"/>
      <c r="RO71" s="170"/>
      <c r="RP71" s="170"/>
      <c r="RQ71" s="170"/>
      <c r="RR71" s="170"/>
      <c r="RS71" s="170"/>
      <c r="RT71" s="170"/>
      <c r="RU71" s="170"/>
      <c r="RV71" s="170"/>
      <c r="RW71" s="170"/>
      <c r="RX71" s="170"/>
      <c r="RY71" s="170"/>
      <c r="RZ71" s="170"/>
      <c r="SA71" s="170"/>
      <c r="SB71" s="170"/>
      <c r="SC71" s="170">
        <f>データ!LH11</f>
        <v>0.9</v>
      </c>
      <c r="SD71" s="170"/>
      <c r="SE71" s="170"/>
      <c r="SF71" s="170"/>
      <c r="SG71" s="170"/>
      <c r="SH71" s="170"/>
      <c r="SI71" s="170"/>
      <c r="SJ71" s="170"/>
      <c r="SK71" s="170"/>
      <c r="SL71" s="170"/>
      <c r="SM71" s="170"/>
      <c r="SN71" s="170"/>
      <c r="SO71" s="170"/>
      <c r="SP71" s="170"/>
      <c r="SQ71" s="170"/>
      <c r="SR71" s="170"/>
      <c r="SS71" s="170"/>
      <c r="ST71" s="170">
        <f>データ!LI11</f>
        <v>2.4</v>
      </c>
      <c r="SU71" s="170"/>
      <c r="SV71" s="170"/>
      <c r="SW71" s="170"/>
      <c r="SX71" s="170"/>
      <c r="SY71" s="170"/>
      <c r="SZ71" s="170"/>
      <c r="TA71" s="170"/>
      <c r="TB71" s="170"/>
      <c r="TC71" s="170"/>
      <c r="TD71" s="170"/>
      <c r="TE71" s="170"/>
      <c r="TF71" s="170"/>
      <c r="TG71" s="170"/>
      <c r="TH71" s="170"/>
      <c r="TI71" s="170"/>
      <c r="TJ71" s="170"/>
      <c r="TK71" s="170">
        <f>データ!LJ11</f>
        <v>2.2999999999999998</v>
      </c>
      <c r="TL71" s="170"/>
      <c r="TM71" s="170"/>
      <c r="TN71" s="170"/>
      <c r="TO71" s="170"/>
      <c r="TP71" s="170"/>
      <c r="TQ71" s="170"/>
      <c r="TR71" s="170"/>
      <c r="TS71" s="170"/>
      <c r="TT71" s="170"/>
      <c r="TU71" s="170"/>
      <c r="TV71" s="170"/>
      <c r="TW71" s="170"/>
      <c r="TX71" s="170"/>
      <c r="TY71" s="170"/>
      <c r="TZ71" s="170"/>
      <c r="UA71" s="170"/>
      <c r="UB71" s="170">
        <f>データ!LK11</f>
        <v>0.1</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30</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29</v>
      </c>
      <c r="I86" s="150"/>
      <c r="J86" s="150"/>
      <c r="K86" s="150"/>
      <c r="L86" s="150"/>
      <c r="M86" s="150"/>
      <c r="N86" s="150"/>
      <c r="O86" s="150"/>
      <c r="P86" s="150"/>
      <c r="Q86" s="150"/>
      <c r="R86" s="150"/>
      <c r="S86" s="151"/>
      <c r="T86" s="152">
        <f>データ!DU11</f>
        <v>71.599999999999994</v>
      </c>
      <c r="U86" s="153"/>
      <c r="V86" s="153"/>
      <c r="W86" s="153"/>
      <c r="X86" s="153"/>
      <c r="Y86" s="153"/>
      <c r="Z86" s="153"/>
      <c r="AA86" s="153"/>
      <c r="AB86" s="153"/>
      <c r="AC86" s="153"/>
      <c r="AD86" s="153"/>
      <c r="AE86" s="153"/>
      <c r="AF86" s="153"/>
      <c r="AG86" s="153"/>
      <c r="AH86" s="153"/>
      <c r="AI86" s="153"/>
      <c r="AJ86" s="153"/>
      <c r="AK86" s="153"/>
      <c r="AL86" s="154"/>
      <c r="AM86" s="152">
        <f>データ!DV11</f>
        <v>111.5</v>
      </c>
      <c r="AN86" s="153"/>
      <c r="AO86" s="153"/>
      <c r="AP86" s="153"/>
      <c r="AQ86" s="153"/>
      <c r="AR86" s="153"/>
      <c r="AS86" s="153"/>
      <c r="AT86" s="153"/>
      <c r="AU86" s="153"/>
      <c r="AV86" s="153"/>
      <c r="AW86" s="153"/>
      <c r="AX86" s="153"/>
      <c r="AY86" s="153"/>
      <c r="AZ86" s="153"/>
      <c r="BA86" s="153"/>
      <c r="BB86" s="153"/>
      <c r="BC86" s="153"/>
      <c r="BD86" s="153"/>
      <c r="BE86" s="154"/>
      <c r="BF86" s="152">
        <f>データ!DW11</f>
        <v>251.2</v>
      </c>
      <c r="BG86" s="153"/>
      <c r="BH86" s="153"/>
      <c r="BI86" s="153"/>
      <c r="BJ86" s="153"/>
      <c r="BK86" s="153"/>
      <c r="BL86" s="153"/>
      <c r="BM86" s="153"/>
      <c r="BN86" s="153"/>
      <c r="BO86" s="153"/>
      <c r="BP86" s="153"/>
      <c r="BQ86" s="153"/>
      <c r="BR86" s="153"/>
      <c r="BS86" s="153"/>
      <c r="BT86" s="153"/>
      <c r="BU86" s="153"/>
      <c r="BV86" s="153"/>
      <c r="BW86" s="153"/>
      <c r="BX86" s="154"/>
      <c r="BY86" s="152">
        <f>データ!DX11</f>
        <v>298.60000000000002</v>
      </c>
      <c r="BZ86" s="153"/>
      <c r="CA86" s="153"/>
      <c r="CB86" s="153"/>
      <c r="CC86" s="153"/>
      <c r="CD86" s="153"/>
      <c r="CE86" s="153"/>
      <c r="CF86" s="153"/>
      <c r="CG86" s="153"/>
      <c r="CH86" s="153"/>
      <c r="CI86" s="153"/>
      <c r="CJ86" s="153"/>
      <c r="CK86" s="153"/>
      <c r="CL86" s="153"/>
      <c r="CM86" s="153"/>
      <c r="CN86" s="153"/>
      <c r="CO86" s="153"/>
      <c r="CP86" s="153"/>
      <c r="CQ86" s="154"/>
      <c r="CR86" s="152">
        <f>データ!DY11</f>
        <v>239.3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f>データ!FT11</f>
        <v>74</v>
      </c>
      <c r="EN86" s="170"/>
      <c r="EO86" s="170"/>
      <c r="EP86" s="170"/>
      <c r="EQ86" s="170"/>
      <c r="ER86" s="170"/>
      <c r="ES86" s="170"/>
      <c r="ET86" s="170"/>
      <c r="EU86" s="170"/>
      <c r="EV86" s="170"/>
      <c r="EW86" s="170"/>
      <c r="EX86" s="170"/>
      <c r="EY86" s="170"/>
      <c r="EZ86" s="170"/>
      <c r="FA86" s="170"/>
      <c r="FB86" s="170"/>
      <c r="FC86" s="170"/>
      <c r="FD86" s="170">
        <f>データ!FU11</f>
        <v>114.6</v>
      </c>
      <c r="FE86" s="170"/>
      <c r="FF86" s="170"/>
      <c r="FG86" s="170"/>
      <c r="FH86" s="170"/>
      <c r="FI86" s="170"/>
      <c r="FJ86" s="170"/>
      <c r="FK86" s="170"/>
      <c r="FL86" s="170"/>
      <c r="FM86" s="170"/>
      <c r="FN86" s="170"/>
      <c r="FO86" s="170"/>
      <c r="FP86" s="170"/>
      <c r="FQ86" s="170"/>
      <c r="FR86" s="170"/>
      <c r="FS86" s="170"/>
      <c r="FT86" s="170"/>
      <c r="FU86" s="170">
        <f>データ!FV11</f>
        <v>260.10000000000002</v>
      </c>
      <c r="FV86" s="170"/>
      <c r="FW86" s="170"/>
      <c r="FX86" s="170"/>
      <c r="FY86" s="170"/>
      <c r="FZ86" s="170"/>
      <c r="GA86" s="170"/>
      <c r="GB86" s="170"/>
      <c r="GC86" s="170"/>
      <c r="GD86" s="170"/>
      <c r="GE86" s="170"/>
      <c r="GF86" s="170"/>
      <c r="GG86" s="170"/>
      <c r="GH86" s="170"/>
      <c r="GI86" s="170"/>
      <c r="GJ86" s="170"/>
      <c r="GK86" s="170"/>
      <c r="GL86" s="170">
        <f>データ!FW11</f>
        <v>306.3</v>
      </c>
      <c r="GM86" s="170"/>
      <c r="GN86" s="170"/>
      <c r="GO86" s="170"/>
      <c r="GP86" s="170"/>
      <c r="GQ86" s="170"/>
      <c r="GR86" s="170"/>
      <c r="GS86" s="170"/>
      <c r="GT86" s="170"/>
      <c r="GU86" s="170"/>
      <c r="GV86" s="170"/>
      <c r="GW86" s="170"/>
      <c r="GX86" s="170"/>
      <c r="GY86" s="170"/>
      <c r="GZ86" s="170"/>
      <c r="HA86" s="170"/>
      <c r="HB86" s="170"/>
      <c r="HC86" s="170">
        <f>データ!FX11</f>
        <v>244</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30</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269</v>
      </c>
      <c r="VE100" s="175"/>
      <c r="VF100" s="175"/>
      <c r="VG100" s="175"/>
      <c r="VH100" s="175"/>
      <c r="VI100" s="175"/>
      <c r="VJ100" s="176"/>
    </row>
    <row r="101" spans="1:582" ht="13.5" customHeight="1" x14ac:dyDescent="0.15">
      <c r="A101" s="1"/>
      <c r="B101" s="28"/>
      <c r="C101" s="1"/>
      <c r="D101" s="1"/>
      <c r="E101" s="1"/>
      <c r="F101" s="1"/>
      <c r="G101" s="1"/>
      <c r="H101" s="149" t="s">
        <v>29</v>
      </c>
      <c r="I101" s="150"/>
      <c r="J101" s="150"/>
      <c r="K101" s="150"/>
      <c r="L101" s="150"/>
      <c r="M101" s="150"/>
      <c r="N101" s="150"/>
      <c r="O101" s="150"/>
      <c r="P101" s="150"/>
      <c r="Q101" s="150"/>
      <c r="R101" s="150"/>
      <c r="S101" s="151"/>
      <c r="T101" s="152">
        <f>データ!EE11</f>
        <v>68.3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68.7</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68.3</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50.1</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51.3</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f>データ!GD11</f>
        <v>69</v>
      </c>
      <c r="EN101" s="170"/>
      <c r="EO101" s="170"/>
      <c r="EP101" s="170"/>
      <c r="EQ101" s="170"/>
      <c r="ER101" s="170"/>
      <c r="ES101" s="170"/>
      <c r="ET101" s="170"/>
      <c r="EU101" s="170"/>
      <c r="EV101" s="170"/>
      <c r="EW101" s="170"/>
      <c r="EX101" s="170"/>
      <c r="EY101" s="170"/>
      <c r="EZ101" s="170"/>
      <c r="FA101" s="170"/>
      <c r="FB101" s="170"/>
      <c r="FC101" s="170"/>
      <c r="FD101" s="170">
        <f>データ!GE11</f>
        <v>69.400000000000006</v>
      </c>
      <c r="FE101" s="170"/>
      <c r="FF101" s="170"/>
      <c r="FG101" s="170"/>
      <c r="FH101" s="170"/>
      <c r="FI101" s="170"/>
      <c r="FJ101" s="170"/>
      <c r="FK101" s="170"/>
      <c r="FL101" s="170"/>
      <c r="FM101" s="170"/>
      <c r="FN101" s="170"/>
      <c r="FO101" s="170"/>
      <c r="FP101" s="170"/>
      <c r="FQ101" s="170"/>
      <c r="FR101" s="170"/>
      <c r="FS101" s="170"/>
      <c r="FT101" s="170"/>
      <c r="FU101" s="170">
        <f>データ!GF11</f>
        <v>68.8</v>
      </c>
      <c r="FV101" s="170"/>
      <c r="FW101" s="170"/>
      <c r="FX101" s="170"/>
      <c r="FY101" s="170"/>
      <c r="FZ101" s="170"/>
      <c r="GA101" s="170"/>
      <c r="GB101" s="170"/>
      <c r="GC101" s="170"/>
      <c r="GD101" s="170"/>
      <c r="GE101" s="170"/>
      <c r="GF101" s="170"/>
      <c r="GG101" s="170"/>
      <c r="GH101" s="170"/>
      <c r="GI101" s="170"/>
      <c r="GJ101" s="170"/>
      <c r="GK101" s="170"/>
      <c r="GL101" s="170">
        <f>データ!GG11</f>
        <v>50.2</v>
      </c>
      <c r="GM101" s="170"/>
      <c r="GN101" s="170"/>
      <c r="GO101" s="170"/>
      <c r="GP101" s="170"/>
      <c r="GQ101" s="170"/>
      <c r="GR101" s="170"/>
      <c r="GS101" s="170"/>
      <c r="GT101" s="170"/>
      <c r="GU101" s="170"/>
      <c r="GV101" s="170"/>
      <c r="GW101" s="170"/>
      <c r="GX101" s="170"/>
      <c r="GY101" s="170"/>
      <c r="GZ101" s="170"/>
      <c r="HA101" s="170"/>
      <c r="HB101" s="170"/>
      <c r="HC101" s="170">
        <f>データ!GH11</f>
        <v>51.3</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f>データ!MA11</f>
        <v>29.3</v>
      </c>
      <c r="RM101" s="170"/>
      <c r="RN101" s="170"/>
      <c r="RO101" s="170"/>
      <c r="RP101" s="170"/>
      <c r="RQ101" s="170"/>
      <c r="RR101" s="170"/>
      <c r="RS101" s="170"/>
      <c r="RT101" s="170"/>
      <c r="RU101" s="170"/>
      <c r="RV101" s="170"/>
      <c r="RW101" s="170"/>
      <c r="RX101" s="170"/>
      <c r="RY101" s="170"/>
      <c r="RZ101" s="170"/>
      <c r="SA101" s="170"/>
      <c r="SB101" s="170"/>
      <c r="SC101" s="170">
        <f>データ!MB11</f>
        <v>34.4</v>
      </c>
      <c r="SD101" s="170"/>
      <c r="SE101" s="170"/>
      <c r="SF101" s="170"/>
      <c r="SG101" s="170"/>
      <c r="SH101" s="170"/>
      <c r="SI101" s="170"/>
      <c r="SJ101" s="170"/>
      <c r="SK101" s="170"/>
      <c r="SL101" s="170"/>
      <c r="SM101" s="170"/>
      <c r="SN101" s="170"/>
      <c r="SO101" s="170"/>
      <c r="SP101" s="170"/>
      <c r="SQ101" s="170"/>
      <c r="SR101" s="170"/>
      <c r="SS101" s="170"/>
      <c r="ST101" s="170">
        <f>データ!MC11</f>
        <v>39.5</v>
      </c>
      <c r="SU101" s="170"/>
      <c r="SV101" s="170"/>
      <c r="SW101" s="170"/>
      <c r="SX101" s="170"/>
      <c r="SY101" s="170"/>
      <c r="SZ101" s="170"/>
      <c r="TA101" s="170"/>
      <c r="TB101" s="170"/>
      <c r="TC101" s="170"/>
      <c r="TD101" s="170"/>
      <c r="TE101" s="170"/>
      <c r="TF101" s="170"/>
      <c r="TG101" s="170"/>
      <c r="TH101" s="170"/>
      <c r="TI101" s="170"/>
      <c r="TJ101" s="170"/>
      <c r="TK101" s="170">
        <f>データ!MD11</f>
        <v>43.8</v>
      </c>
      <c r="TL101" s="170"/>
      <c r="TM101" s="170"/>
      <c r="TN101" s="170"/>
      <c r="TO101" s="170"/>
      <c r="TP101" s="170"/>
      <c r="TQ101" s="170"/>
      <c r="TR101" s="170"/>
      <c r="TS101" s="170"/>
      <c r="TT101" s="170"/>
      <c r="TU101" s="170"/>
      <c r="TV101" s="170"/>
      <c r="TW101" s="170"/>
      <c r="TX101" s="170"/>
      <c r="TY101" s="170"/>
      <c r="TZ101" s="170"/>
      <c r="UA101" s="170"/>
      <c r="UB101" s="170">
        <f>データ!ME11</f>
        <v>48.9</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15">
      <c r="A102" s="1"/>
      <c r="B102" s="28"/>
      <c r="C102" s="1"/>
      <c r="D102" s="1"/>
      <c r="E102" s="1"/>
      <c r="F102" s="1"/>
      <c r="G102" s="1"/>
      <c r="H102" s="149" t="s">
        <v>30</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15">
      <c r="A117" s="1"/>
      <c r="B117" s="28"/>
      <c r="C117" s="1"/>
      <c r="D117" s="1"/>
      <c r="E117" s="1"/>
      <c r="F117" s="1"/>
      <c r="G117" s="1"/>
      <c r="H117" s="149" t="s">
        <v>29</v>
      </c>
      <c r="I117" s="150"/>
      <c r="J117" s="150"/>
      <c r="K117" s="150"/>
      <c r="L117" s="150"/>
      <c r="M117" s="150"/>
      <c r="N117" s="150"/>
      <c r="O117" s="150"/>
      <c r="P117" s="150"/>
      <c r="Q117" s="150"/>
      <c r="R117" s="150"/>
      <c r="S117" s="151"/>
      <c r="T117" s="152">
        <f>データ!EO11</f>
        <v>3.2</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2.7</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3.4</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24.4</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50.8</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22.4</v>
      </c>
      <c r="GM117" s="170"/>
      <c r="GN117" s="170"/>
      <c r="GO117" s="170"/>
      <c r="GP117" s="170"/>
      <c r="GQ117" s="170"/>
      <c r="GR117" s="170"/>
      <c r="GS117" s="170"/>
      <c r="GT117" s="170"/>
      <c r="GU117" s="170"/>
      <c r="GV117" s="170"/>
      <c r="GW117" s="170"/>
      <c r="GX117" s="170"/>
      <c r="GY117" s="170"/>
      <c r="GZ117" s="170"/>
      <c r="HA117" s="170"/>
      <c r="HB117" s="170"/>
      <c r="HC117" s="170">
        <f>データ!GR11</f>
        <v>49.8</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15">
      <c r="A118" s="1"/>
      <c r="B118" s="28"/>
      <c r="C118" s="1"/>
      <c r="D118" s="1"/>
      <c r="E118" s="1"/>
      <c r="F118" s="1"/>
      <c r="G118" s="1"/>
      <c r="H118" s="149" t="s">
        <v>30</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37</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（最大出力合計71,642kW）</v>
      </c>
      <c r="D126" s="2" t="str">
        <f>データ!EX9</f>
        <v>（最大出力合計70,280kW）</v>
      </c>
      <c r="E126" s="2" t="str">
        <f>データ!GW9</f>
        <v>（最大出力合計-kW）</v>
      </c>
      <c r="F126" s="2" t="str">
        <f>データ!IV9</f>
        <v>（最大出力合計-kW）</v>
      </c>
      <c r="G126" s="2" t="str">
        <f>データ!KU9</f>
        <v>（最大出力合計1,362kW）</v>
      </c>
    </row>
  </sheetData>
  <sheetProtection algorithmName="SHA-512" hashValue="Bu8MHgztu7qOuU8TZ/w+fGALAd12xiXYXerDYTHyeQ9qO7KxlxUX7R6jraX2JFLXvmP7e3c9/tjS+7I0S85B6Q==" saltValue="5x3qZibxRBjxB8ziZZ0gh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78</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79</v>
      </c>
      <c r="MV4" s="38"/>
      <c r="MW4" s="38"/>
      <c r="MX4" s="41"/>
      <c r="MY4" s="37" t="s">
        <v>80</v>
      </c>
      <c r="MZ4" s="38"/>
      <c r="NA4" s="38"/>
      <c r="NB4" s="41"/>
      <c r="NC4" s="37" t="s">
        <v>42</v>
      </c>
      <c r="ND4" s="38"/>
      <c r="NE4" s="38"/>
      <c r="NF4" s="41"/>
      <c r="NG4" s="37" t="s">
        <v>81</v>
      </c>
      <c r="NH4" s="38"/>
      <c r="NI4" s="38"/>
      <c r="NJ4" s="41"/>
    </row>
    <row r="5" spans="1:374" x14ac:dyDescent="0.15">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108" x14ac:dyDescent="0.15">
      <c r="A6" s="33" t="s">
        <v>122</v>
      </c>
      <c r="B6" s="48" t="str">
        <f>B7</f>
        <v>2022</v>
      </c>
      <c r="C6" s="48" t="str">
        <f t="shared" ref="C6:AX6" si="6">C7</f>
        <v>440001</v>
      </c>
      <c r="D6" s="48" t="str">
        <f t="shared" si="6"/>
        <v>46</v>
      </c>
      <c r="E6" s="48" t="str">
        <f t="shared" si="6"/>
        <v>04</v>
      </c>
      <c r="F6" s="48" t="str">
        <f t="shared" si="6"/>
        <v>0</v>
      </c>
      <c r="G6" s="48" t="str">
        <f t="shared" si="6"/>
        <v>000</v>
      </c>
      <c r="H6" s="48" t="str">
        <f t="shared" si="6"/>
        <v>大分県</v>
      </c>
      <c r="I6" s="48" t="str">
        <f t="shared" si="6"/>
        <v>法適用</v>
      </c>
      <c r="J6" s="48" t="str">
        <f t="shared" si="6"/>
        <v>電気事業</v>
      </c>
      <c r="K6" s="48" t="str">
        <f t="shared" si="6"/>
        <v>自治体職員</v>
      </c>
      <c r="L6" s="49">
        <f t="shared" si="6"/>
        <v>62.4</v>
      </c>
      <c r="M6" s="50">
        <f t="shared" si="6"/>
        <v>12</v>
      </c>
      <c r="N6" s="50" t="str">
        <f t="shared" si="6"/>
        <v>-</v>
      </c>
      <c r="O6" s="50" t="str">
        <f t="shared" si="6"/>
        <v>-</v>
      </c>
      <c r="P6" s="50">
        <f t="shared" si="6"/>
        <v>1</v>
      </c>
      <c r="Q6" s="50" t="str">
        <f t="shared" si="6"/>
        <v>-</v>
      </c>
      <c r="R6" s="51" t="str">
        <f>R7</f>
        <v>令和８年３月３１日　芹川第一発電所　ほか</v>
      </c>
      <c r="S6" s="52" t="str">
        <f t="shared" si="6"/>
        <v>①令和１５年７月　②令和２３年１２月　①松岡太陽光発電所　②大野川発電所</v>
      </c>
      <c r="T6" s="48" t="str">
        <f t="shared" si="6"/>
        <v>無</v>
      </c>
      <c r="U6" s="52" t="str">
        <f t="shared" si="6"/>
        <v>九州電力　株式会社</v>
      </c>
      <c r="V6" s="49" t="str">
        <f t="shared" si="6"/>
        <v>-</v>
      </c>
      <c r="W6" s="50">
        <f>W7</f>
        <v>195353</v>
      </c>
      <c r="X6" s="50">
        <f t="shared" si="6"/>
        <v>219991</v>
      </c>
      <c r="Y6" s="50">
        <f t="shared" si="6"/>
        <v>168878</v>
      </c>
      <c r="Z6" s="50">
        <f t="shared" si="6"/>
        <v>175328</v>
      </c>
      <c r="AA6" s="50">
        <f t="shared" si="6"/>
        <v>194222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1596</v>
      </c>
      <c r="AM6" s="50">
        <f t="shared" si="6"/>
        <v>1416</v>
      </c>
      <c r="AN6" s="50">
        <f t="shared" si="6"/>
        <v>1584</v>
      </c>
      <c r="AO6" s="50">
        <f t="shared" si="6"/>
        <v>1443</v>
      </c>
      <c r="AP6" s="50">
        <f t="shared" si="6"/>
        <v>1539</v>
      </c>
      <c r="AQ6" s="50">
        <f t="shared" si="6"/>
        <v>196949</v>
      </c>
      <c r="AR6" s="50">
        <f t="shared" si="6"/>
        <v>221407</v>
      </c>
      <c r="AS6" s="50">
        <f t="shared" si="6"/>
        <v>170462</v>
      </c>
      <c r="AT6" s="50">
        <f t="shared" si="6"/>
        <v>176771</v>
      </c>
      <c r="AU6" s="50">
        <f t="shared" si="6"/>
        <v>195761</v>
      </c>
      <c r="AV6" s="50">
        <f t="shared" si="6"/>
        <v>1527477</v>
      </c>
      <c r="AW6" s="50">
        <f t="shared" si="6"/>
        <v>1576291</v>
      </c>
      <c r="AX6" s="50">
        <f t="shared" si="6"/>
        <v>3103768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8" x14ac:dyDescent="0.15">
      <c r="A7" s="33"/>
      <c r="B7" s="58" t="s">
        <v>123</v>
      </c>
      <c r="C7" s="58" t="s">
        <v>124</v>
      </c>
      <c r="D7" s="58" t="s">
        <v>125</v>
      </c>
      <c r="E7" s="58" t="s">
        <v>126</v>
      </c>
      <c r="F7" s="58" t="s">
        <v>127</v>
      </c>
      <c r="G7" s="58" t="s">
        <v>128</v>
      </c>
      <c r="H7" s="58" t="s">
        <v>129</v>
      </c>
      <c r="I7" s="58" t="s">
        <v>130</v>
      </c>
      <c r="J7" s="58" t="s">
        <v>131</v>
      </c>
      <c r="K7" s="58" t="s">
        <v>132</v>
      </c>
      <c r="L7" s="59">
        <v>62.4</v>
      </c>
      <c r="M7" s="60">
        <v>12</v>
      </c>
      <c r="N7" s="60" t="s">
        <v>133</v>
      </c>
      <c r="O7" s="61" t="s">
        <v>133</v>
      </c>
      <c r="P7" s="61">
        <v>1</v>
      </c>
      <c r="Q7" s="61" t="s">
        <v>133</v>
      </c>
      <c r="R7" s="62" t="s">
        <v>134</v>
      </c>
      <c r="S7" s="62" t="s">
        <v>135</v>
      </c>
      <c r="T7" s="63" t="s">
        <v>136</v>
      </c>
      <c r="U7" s="62" t="s">
        <v>137</v>
      </c>
      <c r="V7" s="59" t="s">
        <v>133</v>
      </c>
      <c r="W7" s="61">
        <v>195353</v>
      </c>
      <c r="X7" s="61">
        <v>219991</v>
      </c>
      <c r="Y7" s="61">
        <v>168878</v>
      </c>
      <c r="Z7" s="61">
        <v>175328</v>
      </c>
      <c r="AA7" s="61">
        <v>194222</v>
      </c>
      <c r="AB7" s="61" t="s">
        <v>133</v>
      </c>
      <c r="AC7" s="61" t="s">
        <v>133</v>
      </c>
      <c r="AD7" s="61" t="s">
        <v>133</v>
      </c>
      <c r="AE7" s="61" t="s">
        <v>133</v>
      </c>
      <c r="AF7" s="61" t="s">
        <v>133</v>
      </c>
      <c r="AG7" s="61" t="s">
        <v>133</v>
      </c>
      <c r="AH7" s="61" t="s">
        <v>133</v>
      </c>
      <c r="AI7" s="61" t="s">
        <v>133</v>
      </c>
      <c r="AJ7" s="61" t="s">
        <v>133</v>
      </c>
      <c r="AK7" s="61" t="s">
        <v>133</v>
      </c>
      <c r="AL7" s="61">
        <v>1596</v>
      </c>
      <c r="AM7" s="61">
        <v>1416</v>
      </c>
      <c r="AN7" s="61">
        <v>1584</v>
      </c>
      <c r="AO7" s="61">
        <v>1443</v>
      </c>
      <c r="AP7" s="61">
        <v>1539</v>
      </c>
      <c r="AQ7" s="61">
        <v>196949</v>
      </c>
      <c r="AR7" s="61">
        <v>221407</v>
      </c>
      <c r="AS7" s="61">
        <v>170462</v>
      </c>
      <c r="AT7" s="61">
        <v>176771</v>
      </c>
      <c r="AU7" s="61">
        <v>195761</v>
      </c>
      <c r="AV7" s="61">
        <v>1527477</v>
      </c>
      <c r="AW7" s="61">
        <v>1576291</v>
      </c>
      <c r="AX7" s="61">
        <v>3103768</v>
      </c>
      <c r="AY7" s="64">
        <v>111.6</v>
      </c>
      <c r="AZ7" s="64">
        <v>123.2</v>
      </c>
      <c r="BA7" s="64">
        <v>114.1</v>
      </c>
      <c r="BB7" s="64">
        <v>139.80000000000001</v>
      </c>
      <c r="BC7" s="64">
        <v>155.80000000000001</v>
      </c>
      <c r="BD7" s="64">
        <v>129.9</v>
      </c>
      <c r="BE7" s="64">
        <v>130.19999999999999</v>
      </c>
      <c r="BF7" s="64">
        <v>134.6</v>
      </c>
      <c r="BG7" s="64">
        <v>131.19999999999999</v>
      </c>
      <c r="BH7" s="64">
        <v>130.30000000000001</v>
      </c>
      <c r="BI7" s="64">
        <v>100</v>
      </c>
      <c r="BJ7" s="64">
        <v>107.3</v>
      </c>
      <c r="BK7" s="64">
        <v>119.5</v>
      </c>
      <c r="BL7" s="64">
        <v>111</v>
      </c>
      <c r="BM7" s="64">
        <v>137.9</v>
      </c>
      <c r="BN7" s="64">
        <v>152.69999999999999</v>
      </c>
      <c r="BO7" s="64">
        <v>128.9</v>
      </c>
      <c r="BP7" s="64">
        <v>129.30000000000001</v>
      </c>
      <c r="BQ7" s="64">
        <v>133.80000000000001</v>
      </c>
      <c r="BR7" s="64">
        <v>130.19999999999999</v>
      </c>
      <c r="BS7" s="64">
        <v>129.30000000000001</v>
      </c>
      <c r="BT7" s="64">
        <v>100</v>
      </c>
      <c r="BU7" s="64">
        <v>348.1</v>
      </c>
      <c r="BV7" s="64">
        <v>409.7</v>
      </c>
      <c r="BW7" s="64">
        <v>229.8</v>
      </c>
      <c r="BX7" s="64">
        <v>339.6</v>
      </c>
      <c r="BY7" s="64">
        <v>386.3</v>
      </c>
      <c r="BZ7" s="64">
        <v>749.1</v>
      </c>
      <c r="CA7" s="64">
        <v>763.6</v>
      </c>
      <c r="CB7" s="64">
        <v>666.3</v>
      </c>
      <c r="CC7" s="64">
        <v>836.7</v>
      </c>
      <c r="CD7" s="64">
        <v>816.6</v>
      </c>
      <c r="CE7" s="64">
        <v>100</v>
      </c>
      <c r="CF7" s="64">
        <v>9863.4</v>
      </c>
      <c r="CG7" s="64">
        <v>8147.3</v>
      </c>
      <c r="CH7" s="64">
        <v>10379.799999999999</v>
      </c>
      <c r="CI7" s="64">
        <v>9972.4</v>
      </c>
      <c r="CJ7" s="64">
        <v>11135.3</v>
      </c>
      <c r="CK7" s="64">
        <v>9078.5</v>
      </c>
      <c r="CL7" s="64">
        <v>9106</v>
      </c>
      <c r="CM7" s="64">
        <v>9268.1</v>
      </c>
      <c r="CN7" s="64">
        <v>9846.1</v>
      </c>
      <c r="CO7" s="64">
        <v>10480.4</v>
      </c>
      <c r="CP7" s="61">
        <v>451793</v>
      </c>
      <c r="CQ7" s="61">
        <v>705596</v>
      </c>
      <c r="CR7" s="61">
        <v>621405</v>
      </c>
      <c r="CS7" s="61">
        <v>1057659</v>
      </c>
      <c r="CT7" s="61">
        <v>1728601</v>
      </c>
      <c r="CU7" s="61">
        <v>1533303</v>
      </c>
      <c r="CV7" s="61">
        <v>1359753</v>
      </c>
      <c r="CW7" s="61">
        <v>1430009</v>
      </c>
      <c r="CX7" s="61">
        <v>1417603</v>
      </c>
      <c r="CY7" s="61">
        <v>1498744</v>
      </c>
      <c r="CZ7" s="61">
        <v>71642</v>
      </c>
      <c r="DA7" s="64">
        <v>36.5</v>
      </c>
      <c r="DB7" s="64">
        <v>41</v>
      </c>
      <c r="DC7" s="64">
        <v>31.6</v>
      </c>
      <c r="DD7" s="64">
        <v>28.2</v>
      </c>
      <c r="DE7" s="64">
        <v>31.2</v>
      </c>
      <c r="DF7" s="64">
        <v>35</v>
      </c>
      <c r="DG7" s="64">
        <v>34.799999999999997</v>
      </c>
      <c r="DH7" s="64">
        <v>34.4</v>
      </c>
      <c r="DI7" s="64">
        <v>31.9</v>
      </c>
      <c r="DJ7" s="64">
        <v>31.3</v>
      </c>
      <c r="DK7" s="64">
        <v>25.9</v>
      </c>
      <c r="DL7" s="64">
        <v>20.5</v>
      </c>
      <c r="DM7" s="64">
        <v>18</v>
      </c>
      <c r="DN7" s="64">
        <v>24.9</v>
      </c>
      <c r="DO7" s="64">
        <v>13.8</v>
      </c>
      <c r="DP7" s="64">
        <v>20</v>
      </c>
      <c r="DQ7" s="64">
        <v>18.5</v>
      </c>
      <c r="DR7" s="64">
        <v>20.5</v>
      </c>
      <c r="DS7" s="64">
        <v>18.899999999999999</v>
      </c>
      <c r="DT7" s="64">
        <v>20.9</v>
      </c>
      <c r="DU7" s="64">
        <v>71.599999999999994</v>
      </c>
      <c r="DV7" s="64">
        <v>111.5</v>
      </c>
      <c r="DW7" s="64">
        <v>251.2</v>
      </c>
      <c r="DX7" s="64">
        <v>298.60000000000002</v>
      </c>
      <c r="DY7" s="64">
        <v>239.3</v>
      </c>
      <c r="DZ7" s="64">
        <v>90.4</v>
      </c>
      <c r="EA7" s="64">
        <v>94</v>
      </c>
      <c r="EB7" s="64">
        <v>96.3</v>
      </c>
      <c r="EC7" s="64">
        <v>102.6</v>
      </c>
      <c r="ED7" s="64">
        <v>105.3</v>
      </c>
      <c r="EE7" s="64">
        <v>68.3</v>
      </c>
      <c r="EF7" s="64">
        <v>68.7</v>
      </c>
      <c r="EG7" s="64">
        <v>68.3</v>
      </c>
      <c r="EH7" s="64">
        <v>50.1</v>
      </c>
      <c r="EI7" s="64">
        <v>51.3</v>
      </c>
      <c r="EJ7" s="64">
        <v>61.2</v>
      </c>
      <c r="EK7" s="64">
        <v>61.9</v>
      </c>
      <c r="EL7" s="64">
        <v>62</v>
      </c>
      <c r="EM7" s="64">
        <v>60.7</v>
      </c>
      <c r="EN7" s="64">
        <v>60.9</v>
      </c>
      <c r="EO7" s="64">
        <v>3.2</v>
      </c>
      <c r="EP7" s="64">
        <v>2.7</v>
      </c>
      <c r="EQ7" s="64">
        <v>3.4</v>
      </c>
      <c r="ER7" s="64">
        <v>24.4</v>
      </c>
      <c r="ES7" s="64">
        <v>50.8</v>
      </c>
      <c r="ET7" s="64">
        <v>22.6</v>
      </c>
      <c r="EU7" s="64">
        <v>23.3</v>
      </c>
      <c r="EV7" s="64">
        <v>25</v>
      </c>
      <c r="EW7" s="64">
        <v>29.2</v>
      </c>
      <c r="EX7" s="64">
        <v>30.9</v>
      </c>
      <c r="EY7" s="61">
        <v>70280</v>
      </c>
      <c r="EZ7" s="64">
        <v>37.1</v>
      </c>
      <c r="FA7" s="64">
        <v>41.6</v>
      </c>
      <c r="FB7" s="64">
        <v>32</v>
      </c>
      <c r="FC7" s="64">
        <v>28.5</v>
      </c>
      <c r="FD7" s="64">
        <v>31.5</v>
      </c>
      <c r="FE7" s="64">
        <v>36.299999999999997</v>
      </c>
      <c r="FF7" s="64">
        <v>36.4</v>
      </c>
      <c r="FG7" s="64">
        <v>35.799999999999997</v>
      </c>
      <c r="FH7" s="64">
        <v>33.1</v>
      </c>
      <c r="FI7" s="64">
        <v>32.4</v>
      </c>
      <c r="FJ7" s="64">
        <v>26.4</v>
      </c>
      <c r="FK7" s="64">
        <v>21</v>
      </c>
      <c r="FL7" s="64">
        <v>18.399999999999999</v>
      </c>
      <c r="FM7" s="64">
        <v>25.5</v>
      </c>
      <c r="FN7" s="64">
        <v>14.1</v>
      </c>
      <c r="FO7" s="64">
        <v>21.5</v>
      </c>
      <c r="FP7" s="64">
        <v>20</v>
      </c>
      <c r="FQ7" s="64">
        <v>21.9</v>
      </c>
      <c r="FR7" s="64">
        <v>20.2</v>
      </c>
      <c r="FS7" s="64">
        <v>22</v>
      </c>
      <c r="FT7" s="64">
        <v>74</v>
      </c>
      <c r="FU7" s="64">
        <v>114.6</v>
      </c>
      <c r="FV7" s="64">
        <v>260.10000000000002</v>
      </c>
      <c r="FW7" s="64">
        <v>306.3</v>
      </c>
      <c r="FX7" s="64">
        <v>244</v>
      </c>
      <c r="FY7" s="64">
        <v>72.400000000000006</v>
      </c>
      <c r="FZ7" s="64">
        <v>83.2</v>
      </c>
      <c r="GA7" s="64">
        <v>88.6</v>
      </c>
      <c r="GB7" s="64">
        <v>96.2</v>
      </c>
      <c r="GC7" s="64">
        <v>100.8</v>
      </c>
      <c r="GD7" s="64">
        <v>69</v>
      </c>
      <c r="GE7" s="64">
        <v>69.400000000000006</v>
      </c>
      <c r="GF7" s="64">
        <v>68.8</v>
      </c>
      <c r="GG7" s="64">
        <v>50.2</v>
      </c>
      <c r="GH7" s="64">
        <v>51.3</v>
      </c>
      <c r="GI7" s="64">
        <v>63.4</v>
      </c>
      <c r="GJ7" s="64">
        <v>63.8</v>
      </c>
      <c r="GK7" s="64">
        <v>63.6</v>
      </c>
      <c r="GL7" s="64">
        <v>62</v>
      </c>
      <c r="GM7" s="64">
        <v>62</v>
      </c>
      <c r="GN7" s="64">
        <v>0</v>
      </c>
      <c r="GO7" s="64">
        <v>0</v>
      </c>
      <c r="GP7" s="64">
        <v>0</v>
      </c>
      <c r="GQ7" s="64">
        <v>22.4</v>
      </c>
      <c r="GR7" s="64">
        <v>49.8</v>
      </c>
      <c r="GS7" s="64">
        <v>16.3</v>
      </c>
      <c r="GT7" s="64">
        <v>16.399999999999999</v>
      </c>
      <c r="GU7" s="64">
        <v>18.2</v>
      </c>
      <c r="GV7" s="64">
        <v>22.3</v>
      </c>
      <c r="GW7" s="64">
        <v>24.5</v>
      </c>
      <c r="GX7" s="61" t="s">
        <v>133</v>
      </c>
      <c r="GY7" s="64" t="s">
        <v>133</v>
      </c>
      <c r="GZ7" s="64" t="s">
        <v>133</v>
      </c>
      <c r="HA7" s="64" t="s">
        <v>133</v>
      </c>
      <c r="HB7" s="64" t="s">
        <v>133</v>
      </c>
      <c r="HC7" s="64" t="s">
        <v>133</v>
      </c>
      <c r="HD7" s="64">
        <v>17.100000000000001</v>
      </c>
      <c r="HE7" s="64">
        <v>18.2</v>
      </c>
      <c r="HF7" s="64">
        <v>17.3</v>
      </c>
      <c r="HG7" s="64">
        <v>17.2</v>
      </c>
      <c r="HH7" s="64">
        <v>17.100000000000001</v>
      </c>
      <c r="HI7" s="64" t="s">
        <v>133</v>
      </c>
      <c r="HJ7" s="64" t="s">
        <v>133</v>
      </c>
      <c r="HK7" s="64" t="s">
        <v>133</v>
      </c>
      <c r="HL7" s="64" t="s">
        <v>133</v>
      </c>
      <c r="HM7" s="64" t="s">
        <v>133</v>
      </c>
      <c r="HN7" s="64">
        <v>22.4</v>
      </c>
      <c r="HO7" s="64">
        <v>4.3</v>
      </c>
      <c r="HP7" s="64">
        <v>19.2</v>
      </c>
      <c r="HQ7" s="64">
        <v>14</v>
      </c>
      <c r="HR7" s="64">
        <v>11.4</v>
      </c>
      <c r="HS7" s="64" t="s">
        <v>133</v>
      </c>
      <c r="HT7" s="64" t="s">
        <v>133</v>
      </c>
      <c r="HU7" s="64" t="s">
        <v>133</v>
      </c>
      <c r="HV7" s="64" t="s">
        <v>133</v>
      </c>
      <c r="HW7" s="64" t="s">
        <v>133</v>
      </c>
      <c r="HX7" s="64">
        <v>0</v>
      </c>
      <c r="HY7" s="64">
        <v>0</v>
      </c>
      <c r="HZ7" s="64">
        <v>0</v>
      </c>
      <c r="IA7" s="64">
        <v>0</v>
      </c>
      <c r="IB7" s="64">
        <v>0</v>
      </c>
      <c r="IC7" s="64" t="s">
        <v>133</v>
      </c>
      <c r="ID7" s="64" t="s">
        <v>133</v>
      </c>
      <c r="IE7" s="64" t="s">
        <v>133</v>
      </c>
      <c r="IF7" s="64" t="s">
        <v>133</v>
      </c>
      <c r="IG7" s="64" t="s">
        <v>133</v>
      </c>
      <c r="IH7" s="64">
        <v>84.5</v>
      </c>
      <c r="II7" s="64">
        <v>82.7</v>
      </c>
      <c r="IJ7" s="64">
        <v>88</v>
      </c>
      <c r="IK7" s="64">
        <v>93.3</v>
      </c>
      <c r="IL7" s="64">
        <v>90</v>
      </c>
      <c r="IM7" s="64" t="s">
        <v>133</v>
      </c>
      <c r="IN7" s="64" t="s">
        <v>133</v>
      </c>
      <c r="IO7" s="64" t="s">
        <v>133</v>
      </c>
      <c r="IP7" s="64" t="s">
        <v>133</v>
      </c>
      <c r="IQ7" s="64" t="s">
        <v>133</v>
      </c>
      <c r="IR7" s="64">
        <v>0</v>
      </c>
      <c r="IS7" s="64">
        <v>0</v>
      </c>
      <c r="IT7" s="64">
        <v>0</v>
      </c>
      <c r="IU7" s="64">
        <v>0</v>
      </c>
      <c r="IV7" s="64">
        <v>0</v>
      </c>
      <c r="IW7" s="61" t="s">
        <v>133</v>
      </c>
      <c r="IX7" s="64" t="s">
        <v>133</v>
      </c>
      <c r="IY7" s="64" t="s">
        <v>133</v>
      </c>
      <c r="IZ7" s="64" t="s">
        <v>133</v>
      </c>
      <c r="JA7" s="64" t="s">
        <v>133</v>
      </c>
      <c r="JB7" s="64" t="s">
        <v>133</v>
      </c>
      <c r="JC7" s="64">
        <v>19.899999999999999</v>
      </c>
      <c r="JD7" s="64">
        <v>16.899999999999999</v>
      </c>
      <c r="JE7" s="64">
        <v>20.9</v>
      </c>
      <c r="JF7" s="64">
        <v>21.5</v>
      </c>
      <c r="JG7" s="64">
        <v>21.2</v>
      </c>
      <c r="JH7" s="64" t="s">
        <v>133</v>
      </c>
      <c r="JI7" s="64" t="s">
        <v>133</v>
      </c>
      <c r="JJ7" s="64" t="s">
        <v>133</v>
      </c>
      <c r="JK7" s="64" t="s">
        <v>133</v>
      </c>
      <c r="JL7" s="64" t="s">
        <v>133</v>
      </c>
      <c r="JM7" s="64">
        <v>12.9</v>
      </c>
      <c r="JN7" s="64">
        <v>14</v>
      </c>
      <c r="JO7" s="64">
        <v>15.5</v>
      </c>
      <c r="JP7" s="64">
        <v>16.2</v>
      </c>
      <c r="JQ7" s="64">
        <v>19.8</v>
      </c>
      <c r="JR7" s="64" t="s">
        <v>133</v>
      </c>
      <c r="JS7" s="64" t="s">
        <v>133</v>
      </c>
      <c r="JT7" s="64" t="s">
        <v>133</v>
      </c>
      <c r="JU7" s="64" t="s">
        <v>133</v>
      </c>
      <c r="JV7" s="64" t="s">
        <v>133</v>
      </c>
      <c r="JW7" s="64">
        <v>155.5</v>
      </c>
      <c r="JX7" s="64">
        <v>121</v>
      </c>
      <c r="JY7" s="64">
        <v>81.7</v>
      </c>
      <c r="JZ7" s="64">
        <v>91.3</v>
      </c>
      <c r="KA7" s="64">
        <v>96.9</v>
      </c>
      <c r="KB7" s="64" t="s">
        <v>133</v>
      </c>
      <c r="KC7" s="64" t="s">
        <v>133</v>
      </c>
      <c r="KD7" s="64" t="s">
        <v>133</v>
      </c>
      <c r="KE7" s="64" t="s">
        <v>133</v>
      </c>
      <c r="KF7" s="64" t="s">
        <v>133</v>
      </c>
      <c r="KG7" s="64">
        <v>32.4</v>
      </c>
      <c r="KH7" s="64">
        <v>42.4</v>
      </c>
      <c r="KI7" s="64">
        <v>45.4</v>
      </c>
      <c r="KJ7" s="64">
        <v>44.2</v>
      </c>
      <c r="KK7" s="64">
        <v>45.5</v>
      </c>
      <c r="KL7" s="64" t="s">
        <v>133</v>
      </c>
      <c r="KM7" s="64" t="s">
        <v>133</v>
      </c>
      <c r="KN7" s="64" t="s">
        <v>133</v>
      </c>
      <c r="KO7" s="64" t="s">
        <v>133</v>
      </c>
      <c r="KP7" s="64" t="s">
        <v>133</v>
      </c>
      <c r="KQ7" s="64">
        <v>100</v>
      </c>
      <c r="KR7" s="64">
        <v>100</v>
      </c>
      <c r="KS7" s="64">
        <v>100</v>
      </c>
      <c r="KT7" s="64">
        <v>99.9</v>
      </c>
      <c r="KU7" s="64">
        <v>99.9</v>
      </c>
      <c r="KV7" s="61">
        <v>1362</v>
      </c>
      <c r="KW7" s="64">
        <v>13.4</v>
      </c>
      <c r="KX7" s="64">
        <v>11.8</v>
      </c>
      <c r="KY7" s="64">
        <v>13.3</v>
      </c>
      <c r="KZ7" s="64">
        <v>12.1</v>
      </c>
      <c r="LA7" s="64">
        <v>12.9</v>
      </c>
      <c r="LB7" s="64">
        <v>15.1</v>
      </c>
      <c r="LC7" s="64">
        <v>15.5</v>
      </c>
      <c r="LD7" s="64">
        <v>15.2</v>
      </c>
      <c r="LE7" s="64">
        <v>15.2</v>
      </c>
      <c r="LF7" s="64">
        <v>15.4</v>
      </c>
      <c r="LG7" s="64">
        <v>1.2</v>
      </c>
      <c r="LH7" s="64">
        <v>0.9</v>
      </c>
      <c r="LI7" s="64">
        <v>2.4</v>
      </c>
      <c r="LJ7" s="64">
        <v>2.2999999999999998</v>
      </c>
      <c r="LK7" s="64">
        <v>0.1</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29.3</v>
      </c>
      <c r="MB7" s="64">
        <v>34.4</v>
      </c>
      <c r="MC7" s="64">
        <v>39.5</v>
      </c>
      <c r="MD7" s="64">
        <v>43.8</v>
      </c>
      <c r="ME7" s="64">
        <v>48.9</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11</v>
      </c>
      <c r="MV7" s="64">
        <v>11</v>
      </c>
      <c r="MW7" s="64">
        <v>11</v>
      </c>
      <c r="MX7" s="64">
        <v>12</v>
      </c>
      <c r="MY7" s="64" t="s">
        <v>133</v>
      </c>
      <c r="MZ7" s="64" t="s">
        <v>133</v>
      </c>
      <c r="NA7" s="64" t="s">
        <v>133</v>
      </c>
      <c r="NB7" s="64" t="s">
        <v>133</v>
      </c>
      <c r="NC7" s="64" t="s">
        <v>133</v>
      </c>
      <c r="ND7" s="64" t="s">
        <v>133</v>
      </c>
      <c r="NE7" s="64" t="s">
        <v>133</v>
      </c>
      <c r="NF7" s="64" t="s">
        <v>133</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138</v>
      </c>
      <c r="FB8" s="66"/>
      <c r="FC8" s="66"/>
      <c r="FD8" s="66"/>
      <c r="FE8" s="66"/>
      <c r="FF8" s="67"/>
      <c r="FG8" s="66"/>
      <c r="FH8" s="66"/>
      <c r="FI8" s="66" t="str">
        <f>FJ4</f>
        <v>修繕費比率（％）</v>
      </c>
      <c r="FJ8" s="66" t="b">
        <f>IF(SUM($M$6,$MU$7:$MX$7)=0,FALSE,TRUE)</f>
        <v>1</v>
      </c>
      <c r="FK8" s="68" t="s">
        <v>138</v>
      </c>
      <c r="FL8" s="66"/>
      <c r="FM8" s="66"/>
      <c r="FN8" s="66"/>
      <c r="FO8" s="66"/>
      <c r="FP8" s="66"/>
      <c r="FQ8" s="67"/>
      <c r="FR8" s="66"/>
      <c r="FS8" s="66" t="str">
        <f>FT4</f>
        <v>企業債残高対料金収入比率（％）</v>
      </c>
      <c r="FT8" s="66" t="b">
        <f>IF(SUM($M$6,$MU$7:$MX$7)=0,FALSE,TRUE)</f>
        <v>1</v>
      </c>
      <c r="FU8" s="68" t="s">
        <v>138</v>
      </c>
      <c r="FV8" s="66"/>
      <c r="FW8" s="66"/>
      <c r="FX8" s="66"/>
      <c r="FY8" s="66"/>
      <c r="FZ8" s="66"/>
      <c r="GA8" s="66"/>
      <c r="GB8" s="67"/>
      <c r="GC8" s="66" t="str">
        <f>GD4</f>
        <v>有形固定資産減価償却率（％）</v>
      </c>
      <c r="GD8" s="66" t="b">
        <f>IF(SUM($M$6,$MU$7:$MX$7)=0,FALSE,TRUE)</f>
        <v>1</v>
      </c>
      <c r="GE8" s="68" t="s">
        <v>138</v>
      </c>
      <c r="GF8" s="66"/>
      <c r="GG8" s="66"/>
      <c r="GH8" s="66"/>
      <c r="GI8" s="66"/>
      <c r="GJ8" s="66"/>
      <c r="GK8" s="66"/>
      <c r="GL8" s="66"/>
      <c r="GM8" s="66" t="str">
        <f>GN4</f>
        <v>FIT・FIP収入割合（％）</v>
      </c>
      <c r="GN8" s="66" t="b">
        <f>IF(SUM($M$6,$MU$7:$MX$7)=0,FALSE,TRUE)</f>
        <v>1</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1</v>
      </c>
      <c r="KX8" s="68" t="s">
        <v>138</v>
      </c>
      <c r="KY8" s="66"/>
      <c r="KZ8" s="66"/>
      <c r="LA8" s="66"/>
      <c r="LB8" s="66"/>
      <c r="LC8" s="67"/>
      <c r="LD8" s="66"/>
      <c r="LE8" s="66"/>
      <c r="LF8" s="66" t="str">
        <f>LG4</f>
        <v>修繕費比率（％）</v>
      </c>
      <c r="LG8" s="66" t="b">
        <f>IF(SUM($P$7,$NG$7:$NJ$7)=0,FALSE,TRUE)</f>
        <v>1</v>
      </c>
      <c r="LH8" s="68" t="s">
        <v>138</v>
      </c>
      <c r="LI8" s="66"/>
      <c r="LJ8" s="66"/>
      <c r="LK8" s="66"/>
      <c r="LL8" s="66"/>
      <c r="LM8" s="66"/>
      <c r="LN8" s="67"/>
      <c r="LO8" s="66"/>
      <c r="LP8" s="66" t="str">
        <f>LQ4</f>
        <v>企業債残高対料金収入比率（％）</v>
      </c>
      <c r="LQ8" s="66" t="b">
        <f>IF(SUM($P$7,$NG$7:$NJ$7)=0,FALSE,TRUE)</f>
        <v>1</v>
      </c>
      <c r="LR8" s="68" t="s">
        <v>138</v>
      </c>
      <c r="LS8" s="66"/>
      <c r="LT8" s="66"/>
      <c r="LU8" s="66"/>
      <c r="LV8" s="66"/>
      <c r="LW8" s="66"/>
      <c r="LX8" s="66"/>
      <c r="LY8" s="67"/>
      <c r="LZ8" s="66" t="str">
        <f>MA4</f>
        <v>有形固定資産減価償却率（％）</v>
      </c>
      <c r="MA8" s="66" t="b">
        <f>IF(SUM($P$7,$NG$7:$NJ$7)=0,FALSE,TRUE)</f>
        <v>1</v>
      </c>
      <c r="MB8" s="68" t="s">
        <v>138</v>
      </c>
      <c r="MC8" s="66"/>
      <c r="MD8" s="66"/>
      <c r="ME8" s="66"/>
      <c r="MF8" s="66"/>
      <c r="MG8" s="66"/>
      <c r="MH8" s="66"/>
      <c r="MI8" s="66"/>
      <c r="MJ8" s="66" t="str">
        <f>MK4</f>
        <v>FIT・FIP収入割合（％）</v>
      </c>
      <c r="MK8" s="66" t="b">
        <f>IF(SUM($P$7,$NG$7:$NJ$7)=0,FALSE,TRUE)</f>
        <v>1</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（最大出力合計71,642kW）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（最大出力合計70,280kW）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（最大出力合計1,362kW）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111.6</v>
      </c>
      <c r="AZ11" s="75">
        <f>AZ7</f>
        <v>123.2</v>
      </c>
      <c r="BA11" s="75">
        <f>BA7</f>
        <v>114.1</v>
      </c>
      <c r="BB11" s="75">
        <f>BB7</f>
        <v>139.80000000000001</v>
      </c>
      <c r="BC11" s="75">
        <f>BC7</f>
        <v>155.80000000000001</v>
      </c>
      <c r="BD11" s="65"/>
      <c r="BE11" s="65"/>
      <c r="BF11" s="65"/>
      <c r="BG11" s="65"/>
      <c r="BH11" s="65"/>
      <c r="BI11" s="74" t="s">
        <v>146</v>
      </c>
      <c r="BJ11" s="75">
        <f>BJ7</f>
        <v>107.3</v>
      </c>
      <c r="BK11" s="75">
        <f>BK7</f>
        <v>119.5</v>
      </c>
      <c r="BL11" s="75">
        <f>BL7</f>
        <v>111</v>
      </c>
      <c r="BM11" s="75">
        <f>BM7</f>
        <v>137.9</v>
      </c>
      <c r="BN11" s="75">
        <f>BN7</f>
        <v>152.69999999999999</v>
      </c>
      <c r="BO11" s="65"/>
      <c r="BP11" s="65"/>
      <c r="BQ11" s="65"/>
      <c r="BR11" s="65"/>
      <c r="BS11" s="65"/>
      <c r="BT11" s="74" t="s">
        <v>146</v>
      </c>
      <c r="BU11" s="75">
        <f>BU7</f>
        <v>348.1</v>
      </c>
      <c r="BV11" s="75">
        <f>BV7</f>
        <v>409.7</v>
      </c>
      <c r="BW11" s="75">
        <f>BW7</f>
        <v>229.8</v>
      </c>
      <c r="BX11" s="75">
        <f>BX7</f>
        <v>339.6</v>
      </c>
      <c r="BY11" s="75">
        <f>BY7</f>
        <v>386.3</v>
      </c>
      <c r="BZ11" s="65"/>
      <c r="CA11" s="65"/>
      <c r="CB11" s="65"/>
      <c r="CC11" s="65"/>
      <c r="CD11" s="65"/>
      <c r="CE11" s="74" t="s">
        <v>146</v>
      </c>
      <c r="CF11" s="75">
        <f>CF7</f>
        <v>9863.4</v>
      </c>
      <c r="CG11" s="75">
        <f>CG7</f>
        <v>8147.3</v>
      </c>
      <c r="CH11" s="75">
        <f>CH7</f>
        <v>10379.799999999999</v>
      </c>
      <c r="CI11" s="75">
        <f>CI7</f>
        <v>9972.4</v>
      </c>
      <c r="CJ11" s="75">
        <f>CJ7</f>
        <v>11135.3</v>
      </c>
      <c r="CK11" s="65"/>
      <c r="CL11" s="65"/>
      <c r="CM11" s="65"/>
      <c r="CN11" s="65"/>
      <c r="CO11" s="74" t="s">
        <v>146</v>
      </c>
      <c r="CP11" s="76">
        <f>CP7</f>
        <v>451793</v>
      </c>
      <c r="CQ11" s="76">
        <f>CQ7</f>
        <v>705596</v>
      </c>
      <c r="CR11" s="76">
        <f>CR7</f>
        <v>621405</v>
      </c>
      <c r="CS11" s="76">
        <f>CS7</f>
        <v>1057659</v>
      </c>
      <c r="CT11" s="76">
        <f>CT7</f>
        <v>1728601</v>
      </c>
      <c r="CU11" s="65"/>
      <c r="CV11" s="65"/>
      <c r="CW11" s="65"/>
      <c r="CX11" s="65"/>
      <c r="CY11" s="65"/>
      <c r="CZ11" s="74" t="s">
        <v>146</v>
      </c>
      <c r="DA11" s="75">
        <f>DA7</f>
        <v>36.5</v>
      </c>
      <c r="DB11" s="75">
        <f>DB7</f>
        <v>41</v>
      </c>
      <c r="DC11" s="75">
        <f>DC7</f>
        <v>31.6</v>
      </c>
      <c r="DD11" s="75">
        <f>DD7</f>
        <v>28.2</v>
      </c>
      <c r="DE11" s="75">
        <f>DE7</f>
        <v>31.2</v>
      </c>
      <c r="DF11" s="65"/>
      <c r="DG11" s="65"/>
      <c r="DH11" s="65"/>
      <c r="DI11" s="65"/>
      <c r="DJ11" s="74" t="s">
        <v>146</v>
      </c>
      <c r="DK11" s="75">
        <f>DK7</f>
        <v>25.9</v>
      </c>
      <c r="DL11" s="75">
        <f>DL7</f>
        <v>20.5</v>
      </c>
      <c r="DM11" s="75">
        <f>DM7</f>
        <v>18</v>
      </c>
      <c r="DN11" s="75">
        <f>DN7</f>
        <v>24.9</v>
      </c>
      <c r="DO11" s="75">
        <f>DO7</f>
        <v>13.8</v>
      </c>
      <c r="DP11" s="65"/>
      <c r="DQ11" s="65"/>
      <c r="DR11" s="65"/>
      <c r="DS11" s="65"/>
      <c r="DT11" s="74" t="s">
        <v>146</v>
      </c>
      <c r="DU11" s="75">
        <f>DU7</f>
        <v>71.599999999999994</v>
      </c>
      <c r="DV11" s="75">
        <f>DV7</f>
        <v>111.5</v>
      </c>
      <c r="DW11" s="75">
        <f>DW7</f>
        <v>251.2</v>
      </c>
      <c r="DX11" s="75">
        <f>DX7</f>
        <v>298.60000000000002</v>
      </c>
      <c r="DY11" s="75">
        <f>DY7</f>
        <v>239.3</v>
      </c>
      <c r="DZ11" s="65"/>
      <c r="EA11" s="65"/>
      <c r="EB11" s="65"/>
      <c r="EC11" s="65"/>
      <c r="ED11" s="74" t="s">
        <v>146</v>
      </c>
      <c r="EE11" s="75">
        <f>EE7</f>
        <v>68.3</v>
      </c>
      <c r="EF11" s="75">
        <f>EF7</f>
        <v>68.7</v>
      </c>
      <c r="EG11" s="75">
        <f>EG7</f>
        <v>68.3</v>
      </c>
      <c r="EH11" s="75">
        <f>EH7</f>
        <v>50.1</v>
      </c>
      <c r="EI11" s="75">
        <f>EI7</f>
        <v>51.3</v>
      </c>
      <c r="EJ11" s="65"/>
      <c r="EK11" s="65"/>
      <c r="EL11" s="65"/>
      <c r="EM11" s="65"/>
      <c r="EN11" s="74" t="s">
        <v>146</v>
      </c>
      <c r="EO11" s="75">
        <f>EO7</f>
        <v>3.2</v>
      </c>
      <c r="EP11" s="75">
        <f>EP7</f>
        <v>2.7</v>
      </c>
      <c r="EQ11" s="75">
        <f>EQ7</f>
        <v>3.4</v>
      </c>
      <c r="ER11" s="75">
        <f>ER7</f>
        <v>24.4</v>
      </c>
      <c r="ES11" s="75">
        <f>ES7</f>
        <v>50.8</v>
      </c>
      <c r="ET11" s="65"/>
      <c r="EU11" s="65"/>
      <c r="EV11" s="65"/>
      <c r="EW11" s="65"/>
      <c r="EX11" s="65"/>
      <c r="EY11" s="74" t="s">
        <v>146</v>
      </c>
      <c r="EZ11" s="75">
        <f>EZ7</f>
        <v>37.1</v>
      </c>
      <c r="FA11" s="75">
        <f>FA7</f>
        <v>41.6</v>
      </c>
      <c r="FB11" s="75">
        <f>FB7</f>
        <v>32</v>
      </c>
      <c r="FC11" s="75">
        <f>FC7</f>
        <v>28.5</v>
      </c>
      <c r="FD11" s="75">
        <f>FD7</f>
        <v>31.5</v>
      </c>
      <c r="FE11" s="65"/>
      <c r="FF11" s="65"/>
      <c r="FG11" s="65"/>
      <c r="FH11" s="65"/>
      <c r="FI11" s="74" t="s">
        <v>146</v>
      </c>
      <c r="FJ11" s="75">
        <f>FJ7</f>
        <v>26.4</v>
      </c>
      <c r="FK11" s="75">
        <f>FK7</f>
        <v>21</v>
      </c>
      <c r="FL11" s="75">
        <f>FL7</f>
        <v>18.399999999999999</v>
      </c>
      <c r="FM11" s="75">
        <f>FM7</f>
        <v>25.5</v>
      </c>
      <c r="FN11" s="75">
        <f>FN7</f>
        <v>14.1</v>
      </c>
      <c r="FO11" s="65"/>
      <c r="FP11" s="65"/>
      <c r="FQ11" s="65"/>
      <c r="FR11" s="65"/>
      <c r="FS11" s="74" t="s">
        <v>146</v>
      </c>
      <c r="FT11" s="75">
        <f>FT7</f>
        <v>74</v>
      </c>
      <c r="FU11" s="75">
        <f>FU7</f>
        <v>114.6</v>
      </c>
      <c r="FV11" s="75">
        <f>FV7</f>
        <v>260.10000000000002</v>
      </c>
      <c r="FW11" s="75">
        <f>FW7</f>
        <v>306.3</v>
      </c>
      <c r="FX11" s="75">
        <f>FX7</f>
        <v>244</v>
      </c>
      <c r="FY11" s="65"/>
      <c r="FZ11" s="65"/>
      <c r="GA11" s="65"/>
      <c r="GB11" s="65"/>
      <c r="GC11" s="74" t="s">
        <v>146</v>
      </c>
      <c r="GD11" s="75">
        <f>GD7</f>
        <v>69</v>
      </c>
      <c r="GE11" s="75">
        <f>GE7</f>
        <v>69.400000000000006</v>
      </c>
      <c r="GF11" s="75">
        <f>GF7</f>
        <v>68.8</v>
      </c>
      <c r="GG11" s="75">
        <f>GG7</f>
        <v>50.2</v>
      </c>
      <c r="GH11" s="75">
        <f>GH7</f>
        <v>51.3</v>
      </c>
      <c r="GI11" s="65"/>
      <c r="GJ11" s="65"/>
      <c r="GK11" s="65"/>
      <c r="GL11" s="65"/>
      <c r="GM11" s="74" t="s">
        <v>146</v>
      </c>
      <c r="GN11" s="75">
        <f>GN7</f>
        <v>0</v>
      </c>
      <c r="GO11" s="75">
        <f>GO7</f>
        <v>0</v>
      </c>
      <c r="GP11" s="75">
        <f>GP7</f>
        <v>0</v>
      </c>
      <c r="GQ11" s="75">
        <f>GQ7</f>
        <v>22.4</v>
      </c>
      <c r="GR11" s="75">
        <f>GR7</f>
        <v>49.8</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146</v>
      </c>
      <c r="KL11" s="75" t="str">
        <f>KL7</f>
        <v>-</v>
      </c>
      <c r="KM11" s="75" t="str">
        <f>KM7</f>
        <v>-</v>
      </c>
      <c r="KN11" s="75" t="str">
        <f>KN7</f>
        <v>-</v>
      </c>
      <c r="KO11" s="75" t="str">
        <f>KO7</f>
        <v>-</v>
      </c>
      <c r="KP11" s="75" t="str">
        <f>KP7</f>
        <v>-</v>
      </c>
      <c r="KQ11" s="65"/>
      <c r="KR11" s="65"/>
      <c r="KS11" s="65"/>
      <c r="KT11" s="65"/>
      <c r="KU11" s="65"/>
      <c r="KV11" s="74" t="s">
        <v>146</v>
      </c>
      <c r="KW11" s="75">
        <f>KW7</f>
        <v>13.4</v>
      </c>
      <c r="KX11" s="75">
        <f>KX7</f>
        <v>11.8</v>
      </c>
      <c r="KY11" s="75">
        <f>KY7</f>
        <v>13.3</v>
      </c>
      <c r="KZ11" s="75">
        <f>KZ7</f>
        <v>12.1</v>
      </c>
      <c r="LA11" s="75">
        <f>LA7</f>
        <v>12.9</v>
      </c>
      <c r="LB11" s="65"/>
      <c r="LC11" s="65"/>
      <c r="LD11" s="65"/>
      <c r="LE11" s="65"/>
      <c r="LF11" s="74" t="s">
        <v>147</v>
      </c>
      <c r="LG11" s="75">
        <f>LG7</f>
        <v>1.2</v>
      </c>
      <c r="LH11" s="75">
        <f>LH7</f>
        <v>0.9</v>
      </c>
      <c r="LI11" s="75">
        <f>LI7</f>
        <v>2.4</v>
      </c>
      <c r="LJ11" s="75">
        <f>LJ7</f>
        <v>2.2999999999999998</v>
      </c>
      <c r="LK11" s="75">
        <f>LK7</f>
        <v>0.1</v>
      </c>
      <c r="LL11" s="65"/>
      <c r="LM11" s="65"/>
      <c r="LN11" s="65"/>
      <c r="LO11" s="65"/>
      <c r="LP11" s="74" t="s">
        <v>146</v>
      </c>
      <c r="LQ11" s="75">
        <f>LQ7</f>
        <v>0</v>
      </c>
      <c r="LR11" s="75">
        <f>LR7</f>
        <v>0</v>
      </c>
      <c r="LS11" s="75">
        <f>LS7</f>
        <v>0</v>
      </c>
      <c r="LT11" s="75">
        <f>LT7</f>
        <v>0</v>
      </c>
      <c r="LU11" s="75">
        <f>LU7</f>
        <v>0</v>
      </c>
      <c r="LV11" s="65"/>
      <c r="LW11" s="65"/>
      <c r="LX11" s="65"/>
      <c r="LY11" s="65"/>
      <c r="LZ11" s="74" t="s">
        <v>146</v>
      </c>
      <c r="MA11" s="75">
        <f>MA7</f>
        <v>29.3</v>
      </c>
      <c r="MB11" s="75">
        <f>MB7</f>
        <v>34.4</v>
      </c>
      <c r="MC11" s="75">
        <f>MC7</f>
        <v>39.5</v>
      </c>
      <c r="MD11" s="75">
        <f>MD7</f>
        <v>43.8</v>
      </c>
      <c r="ME11" s="75">
        <f>ME7</f>
        <v>48.9</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148</v>
      </c>
      <c r="AY12" s="75">
        <f>BD7</f>
        <v>129.9</v>
      </c>
      <c r="AZ12" s="75">
        <f>BE7</f>
        <v>130.19999999999999</v>
      </c>
      <c r="BA12" s="75">
        <f>BF7</f>
        <v>134.6</v>
      </c>
      <c r="BB12" s="75">
        <f>BG7</f>
        <v>131.19999999999999</v>
      </c>
      <c r="BC12" s="75">
        <f>BH7</f>
        <v>130.30000000000001</v>
      </c>
      <c r="BD12" s="65"/>
      <c r="BE12" s="65"/>
      <c r="BF12" s="65"/>
      <c r="BG12" s="65"/>
      <c r="BH12" s="65"/>
      <c r="BI12" s="74" t="s">
        <v>148</v>
      </c>
      <c r="BJ12" s="75">
        <f>BO7</f>
        <v>128.9</v>
      </c>
      <c r="BK12" s="75">
        <f>BP7</f>
        <v>129.30000000000001</v>
      </c>
      <c r="BL12" s="75">
        <f>BQ7</f>
        <v>133.80000000000001</v>
      </c>
      <c r="BM12" s="75">
        <f>BR7</f>
        <v>130.19999999999999</v>
      </c>
      <c r="BN12" s="75">
        <f>BS7</f>
        <v>129.30000000000001</v>
      </c>
      <c r="BO12" s="65"/>
      <c r="BP12" s="65"/>
      <c r="BQ12" s="65"/>
      <c r="BR12" s="65"/>
      <c r="BS12" s="65"/>
      <c r="BT12" s="74" t="s">
        <v>148</v>
      </c>
      <c r="BU12" s="75">
        <f>BZ7</f>
        <v>749.1</v>
      </c>
      <c r="BV12" s="75">
        <f>CA7</f>
        <v>763.6</v>
      </c>
      <c r="BW12" s="75">
        <f>CB7</f>
        <v>666.3</v>
      </c>
      <c r="BX12" s="75">
        <f>CC7</f>
        <v>836.7</v>
      </c>
      <c r="BY12" s="75">
        <f>CD7</f>
        <v>816.6</v>
      </c>
      <c r="BZ12" s="65"/>
      <c r="CA12" s="65"/>
      <c r="CB12" s="65"/>
      <c r="CC12" s="65"/>
      <c r="CD12" s="65"/>
      <c r="CE12" s="74" t="s">
        <v>148</v>
      </c>
      <c r="CF12" s="75">
        <f>CK7</f>
        <v>9078.5</v>
      </c>
      <c r="CG12" s="75">
        <f>CL7</f>
        <v>9106</v>
      </c>
      <c r="CH12" s="75">
        <f>CM7</f>
        <v>9268.1</v>
      </c>
      <c r="CI12" s="75">
        <f>CN7</f>
        <v>9846.1</v>
      </c>
      <c r="CJ12" s="75">
        <f>CO7</f>
        <v>10480.4</v>
      </c>
      <c r="CK12" s="65"/>
      <c r="CL12" s="65"/>
      <c r="CM12" s="65"/>
      <c r="CN12" s="65"/>
      <c r="CO12" s="74" t="s">
        <v>148</v>
      </c>
      <c r="CP12" s="76">
        <f>CU7</f>
        <v>1533303</v>
      </c>
      <c r="CQ12" s="76">
        <f>CV7</f>
        <v>1359753</v>
      </c>
      <c r="CR12" s="76">
        <f>CW7</f>
        <v>1430009</v>
      </c>
      <c r="CS12" s="76">
        <f>CX7</f>
        <v>1417603</v>
      </c>
      <c r="CT12" s="76">
        <f>CY7</f>
        <v>1498744</v>
      </c>
      <c r="CU12" s="65"/>
      <c r="CV12" s="65"/>
      <c r="CW12" s="65"/>
      <c r="CX12" s="65"/>
      <c r="CY12" s="65"/>
      <c r="CZ12" s="74" t="s">
        <v>148</v>
      </c>
      <c r="DA12" s="75">
        <f>DF7</f>
        <v>35</v>
      </c>
      <c r="DB12" s="75">
        <f>DG7</f>
        <v>34.799999999999997</v>
      </c>
      <c r="DC12" s="75">
        <f>DH7</f>
        <v>34.4</v>
      </c>
      <c r="DD12" s="75">
        <f>DI7</f>
        <v>31.9</v>
      </c>
      <c r="DE12" s="75">
        <f>DJ7</f>
        <v>31.3</v>
      </c>
      <c r="DF12" s="65"/>
      <c r="DG12" s="65"/>
      <c r="DH12" s="65"/>
      <c r="DI12" s="65"/>
      <c r="DJ12" s="74" t="s">
        <v>148</v>
      </c>
      <c r="DK12" s="75">
        <f>DP7</f>
        <v>20</v>
      </c>
      <c r="DL12" s="75">
        <f>DQ7</f>
        <v>18.5</v>
      </c>
      <c r="DM12" s="75">
        <f>DR7</f>
        <v>20.5</v>
      </c>
      <c r="DN12" s="75">
        <f>DS7</f>
        <v>18.899999999999999</v>
      </c>
      <c r="DO12" s="75">
        <f>DT7</f>
        <v>20.9</v>
      </c>
      <c r="DP12" s="65"/>
      <c r="DQ12" s="65"/>
      <c r="DR12" s="65"/>
      <c r="DS12" s="65"/>
      <c r="DT12" s="74" t="s">
        <v>148</v>
      </c>
      <c r="DU12" s="75">
        <f>DZ7</f>
        <v>90.4</v>
      </c>
      <c r="DV12" s="75">
        <f>EA7</f>
        <v>94</v>
      </c>
      <c r="DW12" s="75">
        <f>EB7</f>
        <v>96.3</v>
      </c>
      <c r="DX12" s="75">
        <f>EC7</f>
        <v>102.6</v>
      </c>
      <c r="DY12" s="75">
        <f>ED7</f>
        <v>105.3</v>
      </c>
      <c r="DZ12" s="65"/>
      <c r="EA12" s="65"/>
      <c r="EB12" s="65"/>
      <c r="EC12" s="65"/>
      <c r="ED12" s="74" t="s">
        <v>148</v>
      </c>
      <c r="EE12" s="75">
        <f>EJ7</f>
        <v>61.2</v>
      </c>
      <c r="EF12" s="75">
        <f>EK7</f>
        <v>61.9</v>
      </c>
      <c r="EG12" s="75">
        <f>EL7</f>
        <v>62</v>
      </c>
      <c r="EH12" s="75">
        <f>EM7</f>
        <v>60.7</v>
      </c>
      <c r="EI12" s="75">
        <f>EN7</f>
        <v>60.9</v>
      </c>
      <c r="EJ12" s="65"/>
      <c r="EK12" s="65"/>
      <c r="EL12" s="65"/>
      <c r="EM12" s="65"/>
      <c r="EN12" s="74" t="s">
        <v>148</v>
      </c>
      <c r="EO12" s="75">
        <f>ET7</f>
        <v>22.6</v>
      </c>
      <c r="EP12" s="75">
        <f>EU7</f>
        <v>23.3</v>
      </c>
      <c r="EQ12" s="75">
        <f>EV7</f>
        <v>25</v>
      </c>
      <c r="ER12" s="75">
        <f>EW7</f>
        <v>29.2</v>
      </c>
      <c r="ES12" s="75">
        <f>EX7</f>
        <v>30.9</v>
      </c>
      <c r="ET12" s="65"/>
      <c r="EU12" s="65"/>
      <c r="EV12" s="65"/>
      <c r="EW12" s="65"/>
      <c r="EX12" s="65"/>
      <c r="EY12" s="74" t="s">
        <v>148</v>
      </c>
      <c r="EZ12" s="75">
        <f>IF($EZ$8,FE7,"-")</f>
        <v>36.299999999999997</v>
      </c>
      <c r="FA12" s="75">
        <f>IF($EZ$8,FF7,"-")</f>
        <v>36.4</v>
      </c>
      <c r="FB12" s="75">
        <f>IF($EZ$8,FG7,"-")</f>
        <v>35.799999999999997</v>
      </c>
      <c r="FC12" s="75">
        <f>IF($EZ$8,FH7,"-")</f>
        <v>33.1</v>
      </c>
      <c r="FD12" s="75">
        <f>IF($EZ$8,FI7,"-")</f>
        <v>32.4</v>
      </c>
      <c r="FE12" s="65"/>
      <c r="FF12" s="65"/>
      <c r="FG12" s="65"/>
      <c r="FH12" s="65"/>
      <c r="FI12" s="74" t="s">
        <v>148</v>
      </c>
      <c r="FJ12" s="75">
        <f>IF($FJ$8,FO7,"-")</f>
        <v>21.5</v>
      </c>
      <c r="FK12" s="75">
        <f>IF($FJ$8,FP7,"-")</f>
        <v>20</v>
      </c>
      <c r="FL12" s="75">
        <f>IF($FJ$8,FQ7,"-")</f>
        <v>21.9</v>
      </c>
      <c r="FM12" s="75">
        <f>IF($FJ$8,FR7,"-")</f>
        <v>20.2</v>
      </c>
      <c r="FN12" s="75">
        <f>IF($FJ$8,FS7,"-")</f>
        <v>22</v>
      </c>
      <c r="FO12" s="65"/>
      <c r="FP12" s="65"/>
      <c r="FQ12" s="65"/>
      <c r="FR12" s="65"/>
      <c r="FS12" s="74" t="s">
        <v>148</v>
      </c>
      <c r="FT12" s="75">
        <f>IF($FT$8,FY7,"-")</f>
        <v>72.400000000000006</v>
      </c>
      <c r="FU12" s="75">
        <f>IF($FT$8,FZ7,"-")</f>
        <v>83.2</v>
      </c>
      <c r="FV12" s="75">
        <f>IF($FT$8,GA7,"-")</f>
        <v>88.6</v>
      </c>
      <c r="FW12" s="75">
        <f>IF($FT$8,GB7,"-")</f>
        <v>96.2</v>
      </c>
      <c r="FX12" s="75">
        <f>IF($FT$8,GC7,"-")</f>
        <v>100.8</v>
      </c>
      <c r="FY12" s="65"/>
      <c r="FZ12" s="65"/>
      <c r="GA12" s="65"/>
      <c r="GB12" s="65"/>
      <c r="GC12" s="74" t="s">
        <v>149</v>
      </c>
      <c r="GD12" s="75">
        <f>IF($GD$8,GI7,"-")</f>
        <v>63.4</v>
      </c>
      <c r="GE12" s="75">
        <f>IF($GD$8,GJ7,"-")</f>
        <v>63.8</v>
      </c>
      <c r="GF12" s="75">
        <f>IF($GD$8,GK7,"-")</f>
        <v>63.6</v>
      </c>
      <c r="GG12" s="75">
        <f>IF($GD$8,GL7,"-")</f>
        <v>62</v>
      </c>
      <c r="GH12" s="75">
        <f>IF($GD$8,GM7,"-")</f>
        <v>62</v>
      </c>
      <c r="GI12" s="65"/>
      <c r="GJ12" s="65"/>
      <c r="GK12" s="65"/>
      <c r="GL12" s="65"/>
      <c r="GM12" s="74" t="s">
        <v>148</v>
      </c>
      <c r="GN12" s="75">
        <f>IF($GN$8,GS7,"-")</f>
        <v>16.3</v>
      </c>
      <c r="GO12" s="75">
        <f>IF($GN$8,GT7,"-")</f>
        <v>16.399999999999999</v>
      </c>
      <c r="GP12" s="75">
        <f>IF($GN$8,GU7,"-")</f>
        <v>18.2</v>
      </c>
      <c r="GQ12" s="75">
        <f>IF($GN$8,GV7,"-")</f>
        <v>22.3</v>
      </c>
      <c r="GR12" s="75">
        <f>IF($GN$8,GW7,"-")</f>
        <v>24.5</v>
      </c>
      <c r="GS12" s="65"/>
      <c r="GT12" s="65"/>
      <c r="GU12" s="65"/>
      <c r="GV12" s="65"/>
      <c r="GW12" s="65"/>
      <c r="GX12" s="74" t="s">
        <v>148</v>
      </c>
      <c r="GY12" s="75" t="str">
        <f>IF($GY$8,HD7,"-")</f>
        <v>-</v>
      </c>
      <c r="GZ12" s="75" t="str">
        <f>IF($GY$8,HE7,"-")</f>
        <v>-</v>
      </c>
      <c r="HA12" s="75" t="str">
        <f>IF($GY$8,HF7,"-")</f>
        <v>-</v>
      </c>
      <c r="HB12" s="75" t="str">
        <f>IF($GY$8,HG7,"-")</f>
        <v>-</v>
      </c>
      <c r="HC12" s="75" t="str">
        <f>IF($GY$8,HH7,"-")</f>
        <v>-</v>
      </c>
      <c r="HD12" s="65"/>
      <c r="HE12" s="65"/>
      <c r="HF12" s="65"/>
      <c r="HG12" s="65"/>
      <c r="HH12" s="74" t="s">
        <v>148</v>
      </c>
      <c r="HI12" s="75" t="str">
        <f>IF($HI$8,HN7,"-")</f>
        <v>-</v>
      </c>
      <c r="HJ12" s="75" t="str">
        <f>IF($HI$8,HO7,"-")</f>
        <v>-</v>
      </c>
      <c r="HK12" s="75" t="str">
        <f>IF($HI$8,HP7,"-")</f>
        <v>-</v>
      </c>
      <c r="HL12" s="75" t="str">
        <f>IF($HI$8,HQ7,"-")</f>
        <v>-</v>
      </c>
      <c r="HM12" s="75" t="str">
        <f>IF($HI$8,HR7,"-")</f>
        <v>-</v>
      </c>
      <c r="HN12" s="65"/>
      <c r="HO12" s="65"/>
      <c r="HP12" s="65"/>
      <c r="HQ12" s="65"/>
      <c r="HR12" s="74" t="s">
        <v>148</v>
      </c>
      <c r="HS12" s="75" t="str">
        <f>IF($HS$8,HX7,"-")</f>
        <v>-</v>
      </c>
      <c r="HT12" s="75" t="str">
        <f>IF($HS$8,HY7,"-")</f>
        <v>-</v>
      </c>
      <c r="HU12" s="75" t="str">
        <f>IF($HS$8,HZ7,"-")</f>
        <v>-</v>
      </c>
      <c r="HV12" s="75" t="str">
        <f>IF($HS$8,IA7,"-")</f>
        <v>-</v>
      </c>
      <c r="HW12" s="75" t="str">
        <f>IF($HS$8,IB7,"-")</f>
        <v>-</v>
      </c>
      <c r="HX12" s="65"/>
      <c r="HY12" s="65"/>
      <c r="HZ12" s="65"/>
      <c r="IA12" s="65"/>
      <c r="IB12" s="74" t="s">
        <v>148</v>
      </c>
      <c r="IC12" s="75" t="str">
        <f>IF($IC$8,IH7,"-")</f>
        <v>-</v>
      </c>
      <c r="ID12" s="75" t="str">
        <f>IF($IC$8,II7,"-")</f>
        <v>-</v>
      </c>
      <c r="IE12" s="75" t="str">
        <f>IF($IC$8,IJ7,"-")</f>
        <v>-</v>
      </c>
      <c r="IF12" s="75" t="str">
        <f>IF($IC$8,IK7,"-")</f>
        <v>-</v>
      </c>
      <c r="IG12" s="75" t="str">
        <f>IF($IC$8,IL7,"-")</f>
        <v>-</v>
      </c>
      <c r="IH12" s="65"/>
      <c r="II12" s="65"/>
      <c r="IJ12" s="65"/>
      <c r="IK12" s="65"/>
      <c r="IL12" s="74" t="s">
        <v>148</v>
      </c>
      <c r="IM12" s="75" t="str">
        <f>IF($IM$8,IR7,"-")</f>
        <v>-</v>
      </c>
      <c r="IN12" s="75" t="str">
        <f>IF($IM$8,IS7,"-")</f>
        <v>-</v>
      </c>
      <c r="IO12" s="75" t="str">
        <f>IF($IM$8,IT7,"-")</f>
        <v>-</v>
      </c>
      <c r="IP12" s="75" t="str">
        <f>IF($IM$8,IU7,"-")</f>
        <v>-</v>
      </c>
      <c r="IQ12" s="75" t="str">
        <f>IF($IM$8,IV7,"-")</f>
        <v>-</v>
      </c>
      <c r="IR12" s="65"/>
      <c r="IS12" s="65"/>
      <c r="IT12" s="65"/>
      <c r="IU12" s="65"/>
      <c r="IV12" s="65"/>
      <c r="IW12" s="74" t="s">
        <v>149</v>
      </c>
      <c r="IX12" s="75" t="str">
        <f>IF($IX$8,JC7,"-")</f>
        <v>-</v>
      </c>
      <c r="IY12" s="75" t="str">
        <f>IF($IX$8,JD7,"-")</f>
        <v>-</v>
      </c>
      <c r="IZ12" s="75" t="str">
        <f>IF($IX$8,JE7,"-")</f>
        <v>-</v>
      </c>
      <c r="JA12" s="75" t="str">
        <f>IF($IX$8,JF7,"-")</f>
        <v>-</v>
      </c>
      <c r="JB12" s="75" t="str">
        <f>IF($IX$8,JG7,"-")</f>
        <v>-</v>
      </c>
      <c r="JC12" s="65"/>
      <c r="JD12" s="65"/>
      <c r="JE12" s="65"/>
      <c r="JF12" s="65"/>
      <c r="JG12" s="74" t="s">
        <v>148</v>
      </c>
      <c r="JH12" s="75" t="str">
        <f>IF($JH$8,JM7,"-")</f>
        <v>-</v>
      </c>
      <c r="JI12" s="75" t="str">
        <f>IF($JH$8,JN7,"-")</f>
        <v>-</v>
      </c>
      <c r="JJ12" s="75" t="str">
        <f>IF($JH$8,JO7,"-")</f>
        <v>-</v>
      </c>
      <c r="JK12" s="75" t="str">
        <f>IF($JH$8,JP7,"-")</f>
        <v>-</v>
      </c>
      <c r="JL12" s="75" t="str">
        <f>IF($JH$8,JQ7,"-")</f>
        <v>-</v>
      </c>
      <c r="JM12" s="65"/>
      <c r="JN12" s="65"/>
      <c r="JO12" s="65"/>
      <c r="JP12" s="65"/>
      <c r="JQ12" s="74" t="s">
        <v>148</v>
      </c>
      <c r="JR12" s="75" t="str">
        <f>IF($JR$8,JW7,"-")</f>
        <v>-</v>
      </c>
      <c r="JS12" s="75" t="str">
        <f>IF($JR$8,JX7,"-")</f>
        <v>-</v>
      </c>
      <c r="JT12" s="75" t="str">
        <f>IF($JR$8,JY7,"-")</f>
        <v>-</v>
      </c>
      <c r="JU12" s="75" t="str">
        <f>IF($JR$8,JZ7,"-")</f>
        <v>-</v>
      </c>
      <c r="JV12" s="75" t="str">
        <f>IF($JR$8,KA7,"-")</f>
        <v>-</v>
      </c>
      <c r="JW12" s="65"/>
      <c r="JX12" s="65"/>
      <c r="JY12" s="65"/>
      <c r="JZ12" s="65"/>
      <c r="KA12" s="74" t="s">
        <v>148</v>
      </c>
      <c r="KB12" s="75" t="str">
        <f>IF($KB$8,KG7,"-")</f>
        <v>-</v>
      </c>
      <c r="KC12" s="75" t="str">
        <f>IF($KB$8,KH7,"-")</f>
        <v>-</v>
      </c>
      <c r="KD12" s="75" t="str">
        <f>IF($KB$8,KI7,"-")</f>
        <v>-</v>
      </c>
      <c r="KE12" s="75" t="str">
        <f>IF($KB$8,KJ7,"-")</f>
        <v>-</v>
      </c>
      <c r="KF12" s="75" t="str">
        <f>IF($KB$8,KK7,"-")</f>
        <v>-</v>
      </c>
      <c r="KG12" s="65"/>
      <c r="KH12" s="65"/>
      <c r="KI12" s="65"/>
      <c r="KJ12" s="65"/>
      <c r="KK12" s="74" t="s">
        <v>148</v>
      </c>
      <c r="KL12" s="75" t="str">
        <f>IF($KL$8,KQ7,"-")</f>
        <v>-</v>
      </c>
      <c r="KM12" s="75" t="str">
        <f>IF($KL$8,KR7,"-")</f>
        <v>-</v>
      </c>
      <c r="KN12" s="75" t="str">
        <f>IF($KL$8,KS7,"-")</f>
        <v>-</v>
      </c>
      <c r="KO12" s="75" t="str">
        <f>IF($KL$8,KT7,"-")</f>
        <v>-</v>
      </c>
      <c r="KP12" s="75" t="str">
        <f>IF($KL$8,KU7,"-")</f>
        <v>-</v>
      </c>
      <c r="KQ12" s="65"/>
      <c r="KR12" s="65"/>
      <c r="KS12" s="65"/>
      <c r="KT12" s="65"/>
      <c r="KU12" s="65"/>
      <c r="KV12" s="74" t="s">
        <v>148</v>
      </c>
      <c r="KW12" s="75">
        <f>IF($KW$8,LB7,"-")</f>
        <v>15.1</v>
      </c>
      <c r="KX12" s="75">
        <f>IF($KW$8,LC7,"-")</f>
        <v>15.5</v>
      </c>
      <c r="KY12" s="75">
        <f>IF($KW$8,LD7,"-")</f>
        <v>15.2</v>
      </c>
      <c r="KZ12" s="75">
        <f>IF($KW$8,LE7,"-")</f>
        <v>15.2</v>
      </c>
      <c r="LA12" s="75">
        <f>IF($KW$8,LF7,"-")</f>
        <v>15.4</v>
      </c>
      <c r="LB12" s="65"/>
      <c r="LC12" s="65"/>
      <c r="LD12" s="65"/>
      <c r="LE12" s="65"/>
      <c r="LF12" s="74" t="s">
        <v>148</v>
      </c>
      <c r="LG12" s="75">
        <f>IF($LG$8,LL7,"-")</f>
        <v>2.2000000000000002</v>
      </c>
      <c r="LH12" s="75">
        <f>IF($LG$8,LM7,"-")</f>
        <v>2.4</v>
      </c>
      <c r="LI12" s="75">
        <f>IF($LG$8,LN7,"-")</f>
        <v>3.7</v>
      </c>
      <c r="LJ12" s="75">
        <f>IF($LG$8,LO7,"-")</f>
        <v>1.7</v>
      </c>
      <c r="LK12" s="75">
        <f>IF($LG$8,LP7,"-")</f>
        <v>4.0999999999999996</v>
      </c>
      <c r="LL12" s="65"/>
      <c r="LM12" s="65"/>
      <c r="LN12" s="65"/>
      <c r="LO12" s="65"/>
      <c r="LP12" s="74" t="s">
        <v>148</v>
      </c>
      <c r="LQ12" s="75">
        <f>IF($LQ$8,LV7,"-")</f>
        <v>391.3</v>
      </c>
      <c r="LR12" s="75">
        <f>IF($LQ$8,LW7,"-")</f>
        <v>270.5</v>
      </c>
      <c r="LS12" s="75">
        <f>IF($LQ$8,LX7,"-")</f>
        <v>252.2</v>
      </c>
      <c r="LT12" s="75">
        <f>IF($LQ$8,LY7,"-")</f>
        <v>230.4</v>
      </c>
      <c r="LU12" s="75">
        <f>IF($LQ$8,LZ7,"-")</f>
        <v>203.2</v>
      </c>
      <c r="LV12" s="65"/>
      <c r="LW12" s="65"/>
      <c r="LX12" s="65"/>
      <c r="LY12" s="65"/>
      <c r="LZ12" s="74" t="s">
        <v>148</v>
      </c>
      <c r="MA12" s="75">
        <f>IF($MA$8,MF7,"-")</f>
        <v>22.3</v>
      </c>
      <c r="MB12" s="75">
        <f>IF($MA$8,MG7,"-")</f>
        <v>27.3</v>
      </c>
      <c r="MC12" s="75">
        <f>IF($MA$8,MH7,"-")</f>
        <v>32.5</v>
      </c>
      <c r="MD12" s="75">
        <f>IF($MA$8,MI7,"-")</f>
        <v>37.4</v>
      </c>
      <c r="ME12" s="75">
        <f>IF($MA$8,MJ7,"-")</f>
        <v>42.7</v>
      </c>
      <c r="MF12" s="65"/>
      <c r="MG12" s="65"/>
      <c r="MH12" s="65"/>
      <c r="MI12" s="65"/>
      <c r="MJ12" s="74" t="s">
        <v>148</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150</v>
      </c>
      <c r="AY13" s="75">
        <f>$BI$7</f>
        <v>100</v>
      </c>
      <c r="AZ13" s="75">
        <f>$BI$7</f>
        <v>100</v>
      </c>
      <c r="BA13" s="75">
        <f>$BI$7</f>
        <v>100</v>
      </c>
      <c r="BB13" s="75">
        <f>$BI$7</f>
        <v>100</v>
      </c>
      <c r="BC13" s="75">
        <f>$BI$7</f>
        <v>100</v>
      </c>
      <c r="BD13" s="65"/>
      <c r="BE13" s="65"/>
      <c r="BF13" s="65"/>
      <c r="BG13" s="65"/>
      <c r="BH13" s="65"/>
      <c r="BI13" s="74" t="s">
        <v>150</v>
      </c>
      <c r="BJ13" s="75">
        <f>$BT$7</f>
        <v>100</v>
      </c>
      <c r="BK13" s="75">
        <f>$BT$7</f>
        <v>100</v>
      </c>
      <c r="BL13" s="75">
        <f>$BT$7</f>
        <v>100</v>
      </c>
      <c r="BM13" s="75">
        <f>$BT$7</f>
        <v>100</v>
      </c>
      <c r="BN13" s="75">
        <f>$BT$7</f>
        <v>100</v>
      </c>
      <c r="BO13" s="65"/>
      <c r="BP13" s="65"/>
      <c r="BQ13" s="65"/>
      <c r="BR13" s="65"/>
      <c r="BS13" s="65"/>
      <c r="BT13" s="74" t="s">
        <v>150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151</v>
      </c>
      <c r="C14" s="79"/>
      <c r="D14" s="80"/>
      <c r="E14" s="79"/>
      <c r="F14" s="182" t="s">
        <v>152</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153</v>
      </c>
      <c r="C15" s="181"/>
      <c r="D15" s="80"/>
      <c r="E15" s="77">
        <v>1</v>
      </c>
      <c r="F15" s="181" t="s">
        <v>154</v>
      </c>
      <c r="G15" s="181"/>
      <c r="H15" s="82" t="s">
        <v>155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156</v>
      </c>
      <c r="AY15" s="80"/>
      <c r="AZ15" s="80"/>
      <c r="BA15" s="80"/>
      <c r="BB15" s="80"/>
      <c r="BC15" s="80"/>
      <c r="BD15" s="80"/>
      <c r="BE15" s="80"/>
      <c r="BF15" s="80"/>
      <c r="BG15" s="80"/>
      <c r="BH15" s="80"/>
      <c r="BI15" s="81" t="s">
        <v>156</v>
      </c>
      <c r="BJ15" s="80"/>
      <c r="BK15" s="80"/>
      <c r="BL15" s="80"/>
      <c r="BM15" s="80"/>
      <c r="BN15" s="80"/>
      <c r="BO15" s="80"/>
      <c r="BP15" s="80"/>
      <c r="BQ15" s="80"/>
      <c r="BR15" s="80"/>
      <c r="BS15" s="80"/>
      <c r="BT15" s="81" t="s">
        <v>156</v>
      </c>
      <c r="BU15" s="80"/>
      <c r="BV15" s="80"/>
      <c r="BW15" s="80"/>
      <c r="BX15" s="80"/>
      <c r="BY15" s="80"/>
      <c r="BZ15" s="80"/>
      <c r="CA15" s="80"/>
      <c r="CB15" s="80"/>
      <c r="CC15" s="80"/>
      <c r="CD15" s="80"/>
      <c r="CE15" s="81" t="s">
        <v>156</v>
      </c>
      <c r="CF15" s="80"/>
      <c r="CG15" s="80"/>
      <c r="CH15" s="80"/>
      <c r="CI15" s="80"/>
      <c r="CJ15" s="80"/>
      <c r="CK15" s="80"/>
      <c r="CL15" s="80"/>
      <c r="CM15" s="80"/>
      <c r="CN15" s="80"/>
      <c r="CO15" s="81" t="s">
        <v>156</v>
      </c>
      <c r="CP15" s="80"/>
      <c r="CQ15" s="80"/>
      <c r="CR15" s="80"/>
      <c r="CS15" s="80"/>
      <c r="CT15" s="80"/>
      <c r="CU15" s="80"/>
      <c r="CV15" s="80"/>
      <c r="CW15" s="80"/>
      <c r="CX15" s="80"/>
      <c r="CY15" s="80"/>
      <c r="CZ15" s="81" t="s">
        <v>156</v>
      </c>
      <c r="DA15" s="80"/>
      <c r="DB15" s="80"/>
      <c r="DC15" s="80"/>
      <c r="DD15" s="80"/>
      <c r="DE15" s="80"/>
      <c r="DF15" s="80"/>
      <c r="DG15" s="80"/>
      <c r="DH15" s="80"/>
      <c r="DI15" s="80"/>
      <c r="DJ15" s="81" t="s">
        <v>156</v>
      </c>
      <c r="DK15" s="80"/>
      <c r="DL15" s="80"/>
      <c r="DM15" s="80"/>
      <c r="DN15" s="80"/>
      <c r="DO15" s="80"/>
      <c r="DP15" s="80"/>
      <c r="DQ15" s="80"/>
      <c r="DR15" s="80"/>
      <c r="DS15" s="80"/>
      <c r="DT15" s="81" t="s">
        <v>156</v>
      </c>
      <c r="DU15" s="80"/>
      <c r="DV15" s="80"/>
      <c r="DW15" s="80"/>
      <c r="DX15" s="80"/>
      <c r="DY15" s="80"/>
      <c r="DZ15" s="80"/>
      <c r="EA15" s="80"/>
      <c r="EB15" s="80"/>
      <c r="EC15" s="80"/>
      <c r="ED15" s="81" t="s">
        <v>156</v>
      </c>
      <c r="EE15" s="80"/>
      <c r="EF15" s="80"/>
      <c r="EG15" s="80"/>
      <c r="EH15" s="80"/>
      <c r="EI15" s="80"/>
      <c r="EJ15" s="80"/>
      <c r="EK15" s="80"/>
      <c r="EL15" s="80"/>
      <c r="EM15" s="80"/>
      <c r="EN15" s="81" t="s">
        <v>156</v>
      </c>
      <c r="EO15" s="80"/>
      <c r="EP15" s="80"/>
      <c r="EQ15" s="80"/>
      <c r="ER15" s="80"/>
      <c r="ES15" s="80"/>
      <c r="ET15" s="80"/>
      <c r="EU15" s="80"/>
      <c r="EV15" s="80"/>
      <c r="EW15" s="80"/>
      <c r="EX15" s="80"/>
      <c r="EY15" s="81" t="s">
        <v>156</v>
      </c>
      <c r="EZ15" s="80"/>
      <c r="FA15" s="80"/>
      <c r="FB15" s="80"/>
      <c r="FC15" s="80"/>
      <c r="FD15" s="80"/>
      <c r="FE15" s="80"/>
      <c r="FF15" s="80"/>
      <c r="FG15" s="80"/>
      <c r="FH15" s="80"/>
      <c r="FI15" s="81" t="s">
        <v>156</v>
      </c>
      <c r="FJ15" s="80"/>
      <c r="FK15" s="80"/>
      <c r="FL15" s="80"/>
      <c r="FM15" s="80"/>
      <c r="FN15" s="80"/>
      <c r="FO15" s="80"/>
      <c r="FP15" s="80"/>
      <c r="FQ15" s="80"/>
      <c r="FR15" s="80"/>
      <c r="FS15" s="81" t="s">
        <v>156</v>
      </c>
      <c r="FT15" s="80"/>
      <c r="FU15" s="80"/>
      <c r="FV15" s="80"/>
      <c r="FW15" s="80"/>
      <c r="FX15" s="80"/>
      <c r="FY15" s="80"/>
      <c r="FZ15" s="80"/>
      <c r="GA15" s="80"/>
      <c r="GB15" s="80"/>
      <c r="GC15" s="81" t="s">
        <v>156</v>
      </c>
      <c r="GD15" s="80"/>
      <c r="GE15" s="80"/>
      <c r="GF15" s="80"/>
      <c r="GG15" s="80"/>
      <c r="GH15" s="80"/>
      <c r="GI15" s="80"/>
      <c r="GJ15" s="80"/>
      <c r="GK15" s="80"/>
      <c r="GL15" s="80"/>
      <c r="GM15" s="81" t="s">
        <v>156</v>
      </c>
      <c r="GN15" s="80"/>
      <c r="GO15" s="80"/>
      <c r="GP15" s="80"/>
      <c r="GQ15" s="80"/>
      <c r="GR15" s="80"/>
      <c r="GS15" s="80"/>
      <c r="GT15" s="80"/>
      <c r="GU15" s="80"/>
      <c r="GV15" s="80"/>
      <c r="GW15" s="80"/>
      <c r="GX15" s="81" t="s">
        <v>156</v>
      </c>
      <c r="GY15" s="80"/>
      <c r="GZ15" s="80"/>
      <c r="HA15" s="80"/>
      <c r="HB15" s="80"/>
      <c r="HC15" s="80"/>
      <c r="HD15" s="80"/>
      <c r="HE15" s="80"/>
      <c r="HF15" s="80"/>
      <c r="HG15" s="80"/>
      <c r="HH15" s="81" t="s">
        <v>156</v>
      </c>
      <c r="HI15" s="80"/>
      <c r="HJ15" s="80"/>
      <c r="HK15" s="80"/>
      <c r="HL15" s="80"/>
      <c r="HM15" s="80"/>
      <c r="HN15" s="80"/>
      <c r="HO15" s="80"/>
      <c r="HP15" s="80"/>
      <c r="HQ15" s="80"/>
      <c r="HR15" s="81" t="s">
        <v>156</v>
      </c>
      <c r="HS15" s="80"/>
      <c r="HT15" s="80"/>
      <c r="HU15" s="80"/>
      <c r="HV15" s="80"/>
      <c r="HW15" s="80"/>
      <c r="HX15" s="80"/>
      <c r="HY15" s="80"/>
      <c r="HZ15" s="80"/>
      <c r="IA15" s="80"/>
      <c r="IB15" s="81" t="s">
        <v>156</v>
      </c>
      <c r="IC15" s="80"/>
      <c r="ID15" s="80"/>
      <c r="IE15" s="80"/>
      <c r="IF15" s="80"/>
      <c r="IG15" s="80"/>
      <c r="IH15" s="80"/>
      <c r="II15" s="80"/>
      <c r="IJ15" s="80"/>
      <c r="IK15" s="80"/>
      <c r="IL15" s="81" t="s">
        <v>156</v>
      </c>
      <c r="IM15" s="80"/>
      <c r="IN15" s="80"/>
      <c r="IO15" s="80"/>
      <c r="IP15" s="80"/>
      <c r="IQ15" s="80"/>
      <c r="IR15" s="80"/>
      <c r="IS15" s="80"/>
      <c r="IT15" s="80"/>
      <c r="IU15" s="80"/>
      <c r="IV15" s="80"/>
      <c r="IW15" s="81" t="s">
        <v>156</v>
      </c>
      <c r="IX15" s="80"/>
      <c r="IY15" s="80"/>
      <c r="IZ15" s="80"/>
      <c r="JA15" s="80"/>
      <c r="JB15" s="80"/>
      <c r="JC15" s="80"/>
      <c r="JD15" s="80"/>
      <c r="JE15" s="80"/>
      <c r="JF15" s="80"/>
      <c r="JG15" s="81" t="s">
        <v>156</v>
      </c>
      <c r="JH15" s="80"/>
      <c r="JI15" s="80"/>
      <c r="JJ15" s="80"/>
      <c r="JK15" s="80"/>
      <c r="JL15" s="80"/>
      <c r="JM15" s="80"/>
      <c r="JN15" s="80"/>
      <c r="JO15" s="80"/>
      <c r="JP15" s="80"/>
      <c r="JQ15" s="81" t="s">
        <v>156</v>
      </c>
      <c r="JR15" s="80"/>
      <c r="JS15" s="80"/>
      <c r="JT15" s="80"/>
      <c r="JU15" s="80"/>
      <c r="JV15" s="80"/>
      <c r="JW15" s="80"/>
      <c r="JX15" s="80"/>
      <c r="JY15" s="80"/>
      <c r="JZ15" s="80"/>
      <c r="KA15" s="81" t="s">
        <v>156</v>
      </c>
      <c r="KB15" s="80"/>
      <c r="KC15" s="80"/>
      <c r="KD15" s="80"/>
      <c r="KE15" s="80"/>
      <c r="KF15" s="80"/>
      <c r="KG15" s="80"/>
      <c r="KH15" s="80"/>
      <c r="KI15" s="80"/>
      <c r="KJ15" s="80"/>
      <c r="KK15" s="81" t="s">
        <v>156</v>
      </c>
      <c r="KL15" s="80"/>
      <c r="KM15" s="80"/>
      <c r="KN15" s="80"/>
      <c r="KO15" s="80"/>
      <c r="KP15" s="80"/>
      <c r="KQ15" s="80"/>
      <c r="KR15" s="80"/>
      <c r="KS15" s="80"/>
      <c r="KT15" s="80"/>
      <c r="KU15" s="80"/>
      <c r="KV15" s="81" t="s">
        <v>156</v>
      </c>
      <c r="KW15" s="80"/>
      <c r="KX15" s="80"/>
      <c r="KY15" s="80"/>
      <c r="KZ15" s="80"/>
      <c r="LA15" s="80"/>
      <c r="LB15" s="80"/>
      <c r="LC15" s="80"/>
      <c r="LD15" s="80"/>
      <c r="LE15" s="80"/>
      <c r="LF15" s="81" t="s">
        <v>156</v>
      </c>
      <c r="LG15" s="80"/>
      <c r="LH15" s="80"/>
      <c r="LI15" s="80"/>
      <c r="LJ15" s="80"/>
      <c r="LK15" s="80"/>
      <c r="LL15" s="80"/>
      <c r="LM15" s="80"/>
      <c r="LN15" s="80"/>
      <c r="LO15" s="80"/>
      <c r="LP15" s="81" t="s">
        <v>156</v>
      </c>
      <c r="LQ15" s="80"/>
      <c r="LR15" s="80"/>
      <c r="LS15" s="80"/>
      <c r="LT15" s="80"/>
      <c r="LU15" s="80"/>
      <c r="LV15" s="80"/>
      <c r="LW15" s="80"/>
      <c r="LX15" s="80"/>
      <c r="LY15" s="80"/>
      <c r="LZ15" s="81" t="s">
        <v>156</v>
      </c>
      <c r="MA15" s="80"/>
      <c r="MB15" s="80"/>
      <c r="MC15" s="80"/>
      <c r="MD15" s="80"/>
      <c r="ME15" s="80"/>
      <c r="MF15" s="80"/>
      <c r="MG15" s="80"/>
      <c r="MH15" s="80"/>
      <c r="MI15" s="80"/>
      <c r="MJ15" s="81" t="s">
        <v>156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157</v>
      </c>
      <c r="C16" s="181"/>
      <c r="D16" s="80"/>
      <c r="E16" s="77">
        <f>E15+1</f>
        <v>2</v>
      </c>
      <c r="F16" s="181" t="s">
        <v>158</v>
      </c>
      <c r="G16" s="181"/>
      <c r="H16" s="82" t="s">
        <v>159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81" t="s">
        <v>160</v>
      </c>
      <c r="C17" s="181"/>
      <c r="D17" s="80"/>
      <c r="E17" s="77">
        <f t="shared" ref="E17" si="8">E16+1</f>
        <v>3</v>
      </c>
      <c r="F17" s="181" t="s">
        <v>161</v>
      </c>
      <c r="G17" s="181"/>
      <c r="H17" s="82" t="s">
        <v>162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163</v>
      </c>
      <c r="AY17" s="85">
        <f>IF(AY7="-",NA(),AY7)</f>
        <v>111.6</v>
      </c>
      <c r="AZ17" s="85">
        <f t="shared" ref="AZ17:BC17" si="9">IF(AZ7="-",NA(),AZ7)</f>
        <v>123.2</v>
      </c>
      <c r="BA17" s="85">
        <f t="shared" si="9"/>
        <v>114.1</v>
      </c>
      <c r="BB17" s="85">
        <f t="shared" si="9"/>
        <v>139.80000000000001</v>
      </c>
      <c r="BC17" s="85">
        <f t="shared" si="9"/>
        <v>155.80000000000001</v>
      </c>
      <c r="BD17" s="80"/>
      <c r="BE17" s="80"/>
      <c r="BF17" s="80"/>
      <c r="BG17" s="80"/>
      <c r="BH17" s="80"/>
      <c r="BI17" s="84" t="s">
        <v>163</v>
      </c>
      <c r="BJ17" s="85">
        <f>IF(BJ7="-",NA(),BJ7)</f>
        <v>107.3</v>
      </c>
      <c r="BK17" s="85">
        <f t="shared" ref="BK17:BN17" si="10">IF(BK7="-",NA(),BK7)</f>
        <v>119.5</v>
      </c>
      <c r="BL17" s="85">
        <f t="shared" si="10"/>
        <v>111</v>
      </c>
      <c r="BM17" s="85">
        <f t="shared" si="10"/>
        <v>137.9</v>
      </c>
      <c r="BN17" s="85">
        <f t="shared" si="10"/>
        <v>152.69999999999999</v>
      </c>
      <c r="BO17" s="80"/>
      <c r="BP17" s="80"/>
      <c r="BQ17" s="80"/>
      <c r="BR17" s="80"/>
      <c r="BS17" s="80"/>
      <c r="BT17" s="84" t="s">
        <v>163</v>
      </c>
      <c r="BU17" s="85">
        <f>IF(BU7="-",NA(),BU7)</f>
        <v>348.1</v>
      </c>
      <c r="BV17" s="85">
        <f t="shared" ref="BV17:BY17" si="11">IF(BV7="-",NA(),BV7)</f>
        <v>409.7</v>
      </c>
      <c r="BW17" s="85">
        <f t="shared" si="11"/>
        <v>229.8</v>
      </c>
      <c r="BX17" s="85">
        <f t="shared" si="11"/>
        <v>339.6</v>
      </c>
      <c r="BY17" s="85">
        <f t="shared" si="11"/>
        <v>386.3</v>
      </c>
      <c r="BZ17" s="80"/>
      <c r="CA17" s="80"/>
      <c r="CB17" s="80"/>
      <c r="CC17" s="80"/>
      <c r="CD17" s="80"/>
      <c r="CE17" s="84" t="s">
        <v>163</v>
      </c>
      <c r="CF17" s="85">
        <f>IF(CF7="-",NA(),CF7)</f>
        <v>9863.4</v>
      </c>
      <c r="CG17" s="85">
        <f t="shared" ref="CG17:CJ17" si="12">IF(CG7="-",NA(),CG7)</f>
        <v>8147.3</v>
      </c>
      <c r="CH17" s="85">
        <f t="shared" si="12"/>
        <v>10379.799999999999</v>
      </c>
      <c r="CI17" s="85">
        <f t="shared" si="12"/>
        <v>9972.4</v>
      </c>
      <c r="CJ17" s="85">
        <f t="shared" si="12"/>
        <v>11135.3</v>
      </c>
      <c r="CK17" s="80"/>
      <c r="CL17" s="80"/>
      <c r="CM17" s="80"/>
      <c r="CN17" s="80"/>
      <c r="CO17" s="84" t="s">
        <v>163</v>
      </c>
      <c r="CP17" s="86">
        <f>IF(CP7="-",NA(),CP7)</f>
        <v>451793</v>
      </c>
      <c r="CQ17" s="86">
        <f t="shared" ref="CQ17:CT17" si="13">IF(CQ7="-",NA(),CQ7)</f>
        <v>705596</v>
      </c>
      <c r="CR17" s="86">
        <f t="shared" si="13"/>
        <v>621405</v>
      </c>
      <c r="CS17" s="86">
        <f t="shared" si="13"/>
        <v>1057659</v>
      </c>
      <c r="CT17" s="86">
        <f t="shared" si="13"/>
        <v>1728601</v>
      </c>
      <c r="CU17" s="80"/>
      <c r="CV17" s="80"/>
      <c r="CW17" s="80"/>
      <c r="CX17" s="80"/>
      <c r="CY17" s="80"/>
      <c r="CZ17" s="84" t="s">
        <v>163</v>
      </c>
      <c r="DA17" s="85">
        <f>IF(DA7="-",NA(),DA7)</f>
        <v>36.5</v>
      </c>
      <c r="DB17" s="85">
        <f t="shared" ref="DB17:DE17" si="14">IF(DB7="-",NA(),DB7)</f>
        <v>41</v>
      </c>
      <c r="DC17" s="85">
        <f t="shared" si="14"/>
        <v>31.6</v>
      </c>
      <c r="DD17" s="85">
        <f t="shared" si="14"/>
        <v>28.2</v>
      </c>
      <c r="DE17" s="85">
        <f t="shared" si="14"/>
        <v>31.2</v>
      </c>
      <c r="DF17" s="80"/>
      <c r="DG17" s="80"/>
      <c r="DH17" s="80"/>
      <c r="DI17" s="80"/>
      <c r="DJ17" s="84" t="s">
        <v>163</v>
      </c>
      <c r="DK17" s="85">
        <f>IF(DK7="-",NA(),DK7)</f>
        <v>25.9</v>
      </c>
      <c r="DL17" s="85">
        <f t="shared" ref="DL17:DO17" si="15">IF(DL7="-",NA(),DL7)</f>
        <v>20.5</v>
      </c>
      <c r="DM17" s="85">
        <f t="shared" si="15"/>
        <v>18</v>
      </c>
      <c r="DN17" s="85">
        <f t="shared" si="15"/>
        <v>24.9</v>
      </c>
      <c r="DO17" s="85">
        <f t="shared" si="15"/>
        <v>13.8</v>
      </c>
      <c r="DP17" s="80"/>
      <c r="DQ17" s="80"/>
      <c r="DR17" s="80"/>
      <c r="DS17" s="80"/>
      <c r="DT17" s="84" t="s">
        <v>163</v>
      </c>
      <c r="DU17" s="85">
        <f>IF(DU7="-",NA(),DU7)</f>
        <v>71.599999999999994</v>
      </c>
      <c r="DV17" s="85">
        <f t="shared" ref="DV17:DY17" si="16">IF(DV7="-",NA(),DV7)</f>
        <v>111.5</v>
      </c>
      <c r="DW17" s="85">
        <f t="shared" si="16"/>
        <v>251.2</v>
      </c>
      <c r="DX17" s="85">
        <f t="shared" si="16"/>
        <v>298.60000000000002</v>
      </c>
      <c r="DY17" s="85">
        <f t="shared" si="16"/>
        <v>239.3</v>
      </c>
      <c r="DZ17" s="80"/>
      <c r="EA17" s="80"/>
      <c r="EB17" s="80"/>
      <c r="EC17" s="80"/>
      <c r="ED17" s="84" t="s">
        <v>163</v>
      </c>
      <c r="EE17" s="85">
        <f>IF(EE7="-",NA(),EE7)</f>
        <v>68.3</v>
      </c>
      <c r="EF17" s="85">
        <f t="shared" ref="EF17:EI17" si="17">IF(EF7="-",NA(),EF7)</f>
        <v>68.7</v>
      </c>
      <c r="EG17" s="85">
        <f t="shared" si="17"/>
        <v>68.3</v>
      </c>
      <c r="EH17" s="85">
        <f t="shared" si="17"/>
        <v>50.1</v>
      </c>
      <c r="EI17" s="85">
        <f t="shared" si="17"/>
        <v>51.3</v>
      </c>
      <c r="EJ17" s="80"/>
      <c r="EK17" s="80"/>
      <c r="EL17" s="80"/>
      <c r="EM17" s="80"/>
      <c r="EN17" s="84" t="s">
        <v>163</v>
      </c>
      <c r="EO17" s="85">
        <f>IF(EO7="-",NA(),EO7)</f>
        <v>3.2</v>
      </c>
      <c r="EP17" s="85">
        <f t="shared" ref="EP17:ES17" si="18">IF(EP7="-",NA(),EP7)</f>
        <v>2.7</v>
      </c>
      <c r="EQ17" s="85">
        <f t="shared" si="18"/>
        <v>3.4</v>
      </c>
      <c r="ER17" s="85">
        <f t="shared" si="18"/>
        <v>24.4</v>
      </c>
      <c r="ES17" s="85">
        <f t="shared" si="18"/>
        <v>50.8</v>
      </c>
      <c r="ET17" s="80"/>
      <c r="EU17" s="80"/>
      <c r="EV17" s="80"/>
      <c r="EW17" s="80"/>
      <c r="EX17" s="80"/>
      <c r="EY17" s="84" t="s">
        <v>163</v>
      </c>
      <c r="EZ17" s="85">
        <f>IF(EZ7="-",NA(),EZ7)</f>
        <v>37.1</v>
      </c>
      <c r="FA17" s="85">
        <f t="shared" ref="FA17:FD17" si="19">IF(FA7="-",NA(),FA7)</f>
        <v>41.6</v>
      </c>
      <c r="FB17" s="85">
        <f t="shared" si="19"/>
        <v>32</v>
      </c>
      <c r="FC17" s="85">
        <f t="shared" si="19"/>
        <v>28.5</v>
      </c>
      <c r="FD17" s="85">
        <f t="shared" si="19"/>
        <v>31.5</v>
      </c>
      <c r="FE17" s="80"/>
      <c r="FF17" s="80"/>
      <c r="FG17" s="80"/>
      <c r="FH17" s="80"/>
      <c r="FI17" s="84" t="s">
        <v>163</v>
      </c>
      <c r="FJ17" s="85">
        <f>IF(FJ7="-",NA(),FJ7)</f>
        <v>26.4</v>
      </c>
      <c r="FK17" s="85">
        <f t="shared" ref="FK17:FN17" si="20">IF(FK7="-",NA(),FK7)</f>
        <v>21</v>
      </c>
      <c r="FL17" s="85">
        <f t="shared" si="20"/>
        <v>18.399999999999999</v>
      </c>
      <c r="FM17" s="85">
        <f t="shared" si="20"/>
        <v>25.5</v>
      </c>
      <c r="FN17" s="85">
        <f t="shared" si="20"/>
        <v>14.1</v>
      </c>
      <c r="FO17" s="80"/>
      <c r="FP17" s="80"/>
      <c r="FQ17" s="80"/>
      <c r="FR17" s="80"/>
      <c r="FS17" s="84" t="s">
        <v>164</v>
      </c>
      <c r="FT17" s="85">
        <f>IF(FT7="-",NA(),FT7)</f>
        <v>74</v>
      </c>
      <c r="FU17" s="85">
        <f t="shared" ref="FU17:FX17" si="21">IF(FU7="-",NA(),FU7)</f>
        <v>114.6</v>
      </c>
      <c r="FV17" s="85">
        <f t="shared" si="21"/>
        <v>260.10000000000002</v>
      </c>
      <c r="FW17" s="85">
        <f t="shared" si="21"/>
        <v>306.3</v>
      </c>
      <c r="FX17" s="85">
        <f t="shared" si="21"/>
        <v>244</v>
      </c>
      <c r="FY17" s="80"/>
      <c r="FZ17" s="80"/>
      <c r="GA17" s="80"/>
      <c r="GB17" s="80"/>
      <c r="GC17" s="84" t="s">
        <v>163</v>
      </c>
      <c r="GD17" s="85">
        <f>IF(GD7="-",NA(),GD7)</f>
        <v>69</v>
      </c>
      <c r="GE17" s="85">
        <f t="shared" ref="GE17:GH17" si="22">IF(GE7="-",NA(),GE7)</f>
        <v>69.400000000000006</v>
      </c>
      <c r="GF17" s="85">
        <f t="shared" si="22"/>
        <v>68.8</v>
      </c>
      <c r="GG17" s="85">
        <f t="shared" si="22"/>
        <v>50.2</v>
      </c>
      <c r="GH17" s="85">
        <f t="shared" si="22"/>
        <v>51.3</v>
      </c>
      <c r="GI17" s="80"/>
      <c r="GJ17" s="80"/>
      <c r="GK17" s="80"/>
      <c r="GL17" s="80"/>
      <c r="GM17" s="84" t="s">
        <v>163</v>
      </c>
      <c r="GN17" s="85">
        <f>IF(GN7="-",NA(),GN7)</f>
        <v>0</v>
      </c>
      <c r="GO17" s="85">
        <f t="shared" ref="GO17:GR17" si="23">IF(GO7="-",NA(),GO7)</f>
        <v>0</v>
      </c>
      <c r="GP17" s="85">
        <f t="shared" si="23"/>
        <v>0</v>
      </c>
      <c r="GQ17" s="85">
        <f t="shared" si="23"/>
        <v>22.4</v>
      </c>
      <c r="GR17" s="85">
        <f t="shared" si="23"/>
        <v>49.8</v>
      </c>
      <c r="GS17" s="80"/>
      <c r="GT17" s="80"/>
      <c r="GU17" s="80"/>
      <c r="GV17" s="80"/>
      <c r="GW17" s="80"/>
      <c r="GX17" s="84" t="s">
        <v>163</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163</v>
      </c>
      <c r="HS17" s="85" t="e">
        <f>IF(HS7="-",NA(),HS7)</f>
        <v>#N/A</v>
      </c>
      <c r="HT17" s="85" t="e">
        <f t="shared" ref="HT17:HW17" si="26">IF(HT7="-",NA(),HT7)</f>
        <v>#N/A</v>
      </c>
      <c r="HU17" s="85" t="e">
        <f t="shared" si="26"/>
        <v>#N/A</v>
      </c>
      <c r="HV17" s="85" t="e">
        <f t="shared" si="26"/>
        <v>#N/A</v>
      </c>
      <c r="HW17" s="85" t="e">
        <f t="shared" si="26"/>
        <v>#N/A</v>
      </c>
      <c r="HX17" s="80"/>
      <c r="HY17" s="80"/>
      <c r="HZ17" s="80"/>
      <c r="IA17" s="80"/>
      <c r="IB17" s="84" t="s">
        <v>163</v>
      </c>
      <c r="IC17" s="85" t="e">
        <f>IF(IC7="-",NA(),IC7)</f>
        <v>#N/A</v>
      </c>
      <c r="ID17" s="85" t="e">
        <f t="shared" ref="ID17:IG17" si="27">IF(ID7="-",NA(),ID7)</f>
        <v>#N/A</v>
      </c>
      <c r="IE17" s="85" t="e">
        <f t="shared" si="27"/>
        <v>#N/A</v>
      </c>
      <c r="IF17" s="85" t="e">
        <f t="shared" si="27"/>
        <v>#N/A</v>
      </c>
      <c r="IG17" s="85" t="e">
        <f t="shared" si="27"/>
        <v>#N/A</v>
      </c>
      <c r="IH17" s="80"/>
      <c r="II17" s="80"/>
      <c r="IJ17" s="80"/>
      <c r="IK17" s="80"/>
      <c r="IL17" s="84" t="s">
        <v>163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163</v>
      </c>
      <c r="IX17" s="85" t="e">
        <f>IF(IX7="-",NA(),IX7)</f>
        <v>#N/A</v>
      </c>
      <c r="IY17" s="85" t="e">
        <f t="shared" ref="IY17:JB17" si="29">IF(IY7="-",NA(),IY7)</f>
        <v>#N/A</v>
      </c>
      <c r="IZ17" s="85" t="e">
        <f t="shared" si="29"/>
        <v>#N/A</v>
      </c>
      <c r="JA17" s="85" t="e">
        <f t="shared" si="29"/>
        <v>#N/A</v>
      </c>
      <c r="JB17" s="85" t="e">
        <f t="shared" si="29"/>
        <v>#N/A</v>
      </c>
      <c r="JC17" s="80"/>
      <c r="JD17" s="80"/>
      <c r="JE17" s="80"/>
      <c r="JF17" s="80"/>
      <c r="JG17" s="84" t="s">
        <v>163</v>
      </c>
      <c r="JH17" s="85" t="e">
        <f>IF(JH7="-",NA(),JH7)</f>
        <v>#N/A</v>
      </c>
      <c r="JI17" s="85" t="e">
        <f t="shared" ref="JI17:JL17" si="30">IF(JI7="-",NA(),JI7)</f>
        <v>#N/A</v>
      </c>
      <c r="JJ17" s="85" t="e">
        <f t="shared" si="30"/>
        <v>#N/A</v>
      </c>
      <c r="JK17" s="85" t="e">
        <f t="shared" si="30"/>
        <v>#N/A</v>
      </c>
      <c r="JL17" s="85" t="e">
        <f t="shared" si="30"/>
        <v>#N/A</v>
      </c>
      <c r="JM17" s="80"/>
      <c r="JN17" s="80"/>
      <c r="JO17" s="80"/>
      <c r="JP17" s="80"/>
      <c r="JQ17" s="84" t="s">
        <v>163</v>
      </c>
      <c r="JR17" s="85" t="e">
        <f>IF(JR7="-",NA(),JR7)</f>
        <v>#N/A</v>
      </c>
      <c r="JS17" s="85" t="e">
        <f t="shared" ref="JS17:JV17" si="31">IF(JS7="-",NA(),JS7)</f>
        <v>#N/A</v>
      </c>
      <c r="JT17" s="85" t="e">
        <f t="shared" si="31"/>
        <v>#N/A</v>
      </c>
      <c r="JU17" s="85" t="e">
        <f t="shared" si="31"/>
        <v>#N/A</v>
      </c>
      <c r="JV17" s="85" t="e">
        <f t="shared" si="31"/>
        <v>#N/A</v>
      </c>
      <c r="JW17" s="80"/>
      <c r="JX17" s="80"/>
      <c r="JY17" s="80"/>
      <c r="JZ17" s="80"/>
      <c r="KA17" s="84" t="s">
        <v>165</v>
      </c>
      <c r="KB17" s="85" t="e">
        <f>IF(KB7="-",NA(),KB7)</f>
        <v>#N/A</v>
      </c>
      <c r="KC17" s="85" t="e">
        <f t="shared" ref="KC17:KF17" si="32">IF(KC7="-",NA(),KC7)</f>
        <v>#N/A</v>
      </c>
      <c r="KD17" s="85" t="e">
        <f t="shared" si="32"/>
        <v>#N/A</v>
      </c>
      <c r="KE17" s="85" t="e">
        <f t="shared" si="32"/>
        <v>#N/A</v>
      </c>
      <c r="KF17" s="85" t="e">
        <f t="shared" si="32"/>
        <v>#N/A</v>
      </c>
      <c r="KG17" s="80"/>
      <c r="KH17" s="80"/>
      <c r="KI17" s="80"/>
      <c r="KJ17" s="80"/>
      <c r="KK17" s="84" t="s">
        <v>163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163</v>
      </c>
      <c r="KW17" s="85">
        <f>IF(KW7="-",NA(),KW7)</f>
        <v>13.4</v>
      </c>
      <c r="KX17" s="85">
        <f t="shared" ref="KX17:LA17" si="34">IF(KX7="-",NA(),KX7)</f>
        <v>11.8</v>
      </c>
      <c r="KY17" s="85">
        <f t="shared" si="34"/>
        <v>13.3</v>
      </c>
      <c r="KZ17" s="85">
        <f t="shared" si="34"/>
        <v>12.1</v>
      </c>
      <c r="LA17" s="85">
        <f t="shared" si="34"/>
        <v>12.9</v>
      </c>
      <c r="LB17" s="80"/>
      <c r="LC17" s="80"/>
      <c r="LD17" s="80"/>
      <c r="LE17" s="80"/>
      <c r="LF17" s="84" t="s">
        <v>163</v>
      </c>
      <c r="LG17" s="85">
        <f>IF(LG7="-",NA(),LG7)</f>
        <v>1.2</v>
      </c>
      <c r="LH17" s="85">
        <f t="shared" ref="LH17:LK17" si="35">IF(LH7="-",NA(),LH7)</f>
        <v>0.9</v>
      </c>
      <c r="LI17" s="85">
        <f t="shared" si="35"/>
        <v>2.4</v>
      </c>
      <c r="LJ17" s="85">
        <f t="shared" si="35"/>
        <v>2.2999999999999998</v>
      </c>
      <c r="LK17" s="85">
        <f t="shared" si="35"/>
        <v>0.1</v>
      </c>
      <c r="LL17" s="80"/>
      <c r="LM17" s="80"/>
      <c r="LN17" s="80"/>
      <c r="LO17" s="80"/>
      <c r="LP17" s="84" t="s">
        <v>163</v>
      </c>
      <c r="LQ17" s="85">
        <f>IF(LQ7="-",NA(),LQ7)</f>
        <v>0</v>
      </c>
      <c r="LR17" s="85">
        <f t="shared" ref="LR17:LU17" si="36">IF(LR7="-",NA(),LR7)</f>
        <v>0</v>
      </c>
      <c r="LS17" s="85">
        <f t="shared" si="36"/>
        <v>0</v>
      </c>
      <c r="LT17" s="85">
        <f t="shared" si="36"/>
        <v>0</v>
      </c>
      <c r="LU17" s="85">
        <f t="shared" si="36"/>
        <v>0</v>
      </c>
      <c r="LV17" s="80"/>
      <c r="LW17" s="80"/>
      <c r="LX17" s="80"/>
      <c r="LY17" s="80"/>
      <c r="LZ17" s="84" t="s">
        <v>163</v>
      </c>
      <c r="MA17" s="85">
        <f>IF(MA7="-",NA(),MA7)</f>
        <v>29.3</v>
      </c>
      <c r="MB17" s="85">
        <f t="shared" ref="MB17:ME17" si="37">IF(MB7="-",NA(),MB7)</f>
        <v>34.4</v>
      </c>
      <c r="MC17" s="85">
        <f t="shared" si="37"/>
        <v>39.5</v>
      </c>
      <c r="MD17" s="85">
        <f t="shared" si="37"/>
        <v>43.8</v>
      </c>
      <c r="ME17" s="85">
        <f t="shared" si="37"/>
        <v>48.9</v>
      </c>
      <c r="MF17" s="80"/>
      <c r="MG17" s="80"/>
      <c r="MH17" s="80"/>
      <c r="MI17" s="80"/>
      <c r="MJ17" s="84" t="s">
        <v>163</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166</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167</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168</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168</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168</v>
      </c>
      <c r="CF18" s="85">
        <f>IF(CK7="-",NA(),CK7)</f>
        <v>9078.5</v>
      </c>
      <c r="CG18" s="85">
        <f t="shared" ref="CG18:CJ18" si="42">IF(CL7="-",NA(),CL7)</f>
        <v>9106</v>
      </c>
      <c r="CH18" s="85">
        <f t="shared" si="42"/>
        <v>9268.1</v>
      </c>
      <c r="CI18" s="85">
        <f t="shared" si="42"/>
        <v>9846.1</v>
      </c>
      <c r="CJ18" s="85">
        <f t="shared" si="42"/>
        <v>10480.4</v>
      </c>
      <c r="CK18" s="80"/>
      <c r="CL18" s="80"/>
      <c r="CM18" s="80"/>
      <c r="CN18" s="80"/>
      <c r="CO18" s="84" t="s">
        <v>168</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168</v>
      </c>
      <c r="DA18" s="85">
        <f>IF(DF7="-",NA(),DF7)</f>
        <v>35</v>
      </c>
      <c r="DB18" s="85">
        <f t="shared" ref="DB18:DE18" si="44">IF(DG7="-",NA(),DG7)</f>
        <v>34.799999999999997</v>
      </c>
      <c r="DC18" s="85">
        <f t="shared" si="44"/>
        <v>34.4</v>
      </c>
      <c r="DD18" s="85">
        <f t="shared" si="44"/>
        <v>31.9</v>
      </c>
      <c r="DE18" s="85">
        <f t="shared" si="44"/>
        <v>31.3</v>
      </c>
      <c r="DF18" s="80"/>
      <c r="DG18" s="80"/>
      <c r="DH18" s="80"/>
      <c r="DI18" s="80"/>
      <c r="DJ18" s="84" t="s">
        <v>168</v>
      </c>
      <c r="DK18" s="85">
        <f>IF(DP7="-",NA(),DP7)</f>
        <v>20</v>
      </c>
      <c r="DL18" s="85">
        <f t="shared" ref="DL18:DO18" si="45">IF(DQ7="-",NA(),DQ7)</f>
        <v>18.5</v>
      </c>
      <c r="DM18" s="85">
        <f t="shared" si="45"/>
        <v>20.5</v>
      </c>
      <c r="DN18" s="85">
        <f t="shared" si="45"/>
        <v>18.899999999999999</v>
      </c>
      <c r="DO18" s="85">
        <f t="shared" si="45"/>
        <v>20.9</v>
      </c>
      <c r="DP18" s="80"/>
      <c r="DQ18" s="80"/>
      <c r="DR18" s="80"/>
      <c r="DS18" s="80"/>
      <c r="DT18" s="84" t="s">
        <v>168</v>
      </c>
      <c r="DU18" s="85">
        <f>IF(DZ7="-",NA(),DZ7)</f>
        <v>90.4</v>
      </c>
      <c r="DV18" s="85">
        <f t="shared" ref="DV18:DY18" si="46">IF(EA7="-",NA(),EA7)</f>
        <v>94</v>
      </c>
      <c r="DW18" s="85">
        <f t="shared" si="46"/>
        <v>96.3</v>
      </c>
      <c r="DX18" s="85">
        <f t="shared" si="46"/>
        <v>102.6</v>
      </c>
      <c r="DY18" s="85">
        <f t="shared" si="46"/>
        <v>105.3</v>
      </c>
      <c r="DZ18" s="80"/>
      <c r="EA18" s="80"/>
      <c r="EB18" s="80"/>
      <c r="EC18" s="80"/>
      <c r="ED18" s="84" t="s">
        <v>168</v>
      </c>
      <c r="EE18" s="85">
        <f>IF(EJ7="-",NA(),EJ7)</f>
        <v>61.2</v>
      </c>
      <c r="EF18" s="85">
        <f t="shared" ref="EF18:EI18" si="47">IF(EK7="-",NA(),EK7)</f>
        <v>61.9</v>
      </c>
      <c r="EG18" s="85">
        <f t="shared" si="47"/>
        <v>62</v>
      </c>
      <c r="EH18" s="85">
        <f t="shared" si="47"/>
        <v>60.7</v>
      </c>
      <c r="EI18" s="85">
        <f t="shared" si="47"/>
        <v>60.9</v>
      </c>
      <c r="EJ18" s="80"/>
      <c r="EK18" s="80"/>
      <c r="EL18" s="80"/>
      <c r="EM18" s="80"/>
      <c r="EN18" s="84" t="s">
        <v>168</v>
      </c>
      <c r="EO18" s="85">
        <f>IF(ET7="-",NA(),ET7)</f>
        <v>22.6</v>
      </c>
      <c r="EP18" s="85">
        <f t="shared" ref="EP18:ES18" si="48">IF(EU7="-",NA(),EU7)</f>
        <v>23.3</v>
      </c>
      <c r="EQ18" s="85">
        <f t="shared" si="48"/>
        <v>25</v>
      </c>
      <c r="ER18" s="85">
        <f t="shared" si="48"/>
        <v>29.2</v>
      </c>
      <c r="ES18" s="85">
        <f t="shared" si="48"/>
        <v>30.9</v>
      </c>
      <c r="ET18" s="80"/>
      <c r="EU18" s="80"/>
      <c r="EV18" s="80"/>
      <c r="EW18" s="80"/>
      <c r="EX18" s="80"/>
      <c r="EY18" s="84" t="s">
        <v>169</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168</v>
      </c>
      <c r="FJ18" s="85">
        <f>IF(OR(NOT($FJ$8),FO7="-"),NA(),FO7)</f>
        <v>21.5</v>
      </c>
      <c r="FK18" s="85">
        <f>IF(OR(NOT($FJ$8),FP7="-"),NA(),FP7)</f>
        <v>20</v>
      </c>
      <c r="FL18" s="85">
        <f>IF(OR(NOT($FJ$8),FQ7="-"),NA(),FQ7)</f>
        <v>21.9</v>
      </c>
      <c r="FM18" s="85">
        <f>IF(OR(NOT($FJ$8),FR7="-"),NA(),FR7)</f>
        <v>20.2</v>
      </c>
      <c r="FN18" s="85">
        <f>IF(OR(NOT($FJ$8),FS7="-"),NA(),FS7)</f>
        <v>22</v>
      </c>
      <c r="FO18" s="80"/>
      <c r="FP18" s="80"/>
      <c r="FQ18" s="80"/>
      <c r="FR18" s="80"/>
      <c r="FS18" s="84" t="s">
        <v>168</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168</v>
      </c>
      <c r="GD18" s="85">
        <f>IF(OR(NOT($GD$8),GI7="-"),NA(),GI7)</f>
        <v>63.4</v>
      </c>
      <c r="GE18" s="85">
        <f>IF(OR(NOT($GD$8),GJ7="-"),NA(),GJ7)</f>
        <v>63.8</v>
      </c>
      <c r="GF18" s="85">
        <f>IF(OR(NOT($GD$8),GK7="-"),NA(),GK7)</f>
        <v>63.6</v>
      </c>
      <c r="GG18" s="85">
        <f>IF(OR(NOT($GD$8),GL7="-"),NA(),GL7)</f>
        <v>62</v>
      </c>
      <c r="GH18" s="85">
        <f>IF(OR(NOT($GD$8),GM7="-"),NA(),GM7)</f>
        <v>62</v>
      </c>
      <c r="GI18" s="80"/>
      <c r="GJ18" s="80"/>
      <c r="GK18" s="80"/>
      <c r="GL18" s="80"/>
      <c r="GM18" s="84" t="s">
        <v>169</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168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168</v>
      </c>
      <c r="KW18" s="85">
        <f>IF(OR(NOT($KW$8),LB7="-"),NA(),LB7)</f>
        <v>15.1</v>
      </c>
      <c r="KX18" s="85">
        <f>IF(OR(NOT($KW$8),LC7="-"),NA(),LC7)</f>
        <v>15.5</v>
      </c>
      <c r="KY18" s="85">
        <f>IF(OR(NOT($KW$8),LD7="-"),NA(),LD7)</f>
        <v>15.2</v>
      </c>
      <c r="KZ18" s="85">
        <f>IF(OR(NOT($KW$8),LE7="-"),NA(),LE7)</f>
        <v>15.2</v>
      </c>
      <c r="LA18" s="85">
        <f>IF(OR(NOT($KW$8),LF7="-"),NA(),LF7)</f>
        <v>15.4</v>
      </c>
      <c r="LB18" s="80"/>
      <c r="LC18" s="80"/>
      <c r="LD18" s="80"/>
      <c r="LE18" s="80"/>
      <c r="LF18" s="84" t="s">
        <v>168</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168</v>
      </c>
      <c r="LQ18" s="85">
        <f>IF(OR(NOT($LQ$8),LV7="-"),NA(),LV7)</f>
        <v>391.3</v>
      </c>
      <c r="LR18" s="85">
        <f>IF(OR(NOT($LQ$8),LW7="-"),NA(),LW7)</f>
        <v>270.5</v>
      </c>
      <c r="LS18" s="85">
        <f>IF(OR(NOT($LQ$8),LX7="-"),NA(),LX7)</f>
        <v>252.2</v>
      </c>
      <c r="LT18" s="85">
        <f>IF(OR(NOT($LQ$8),LY7="-"),NA(),LY7)</f>
        <v>230.4</v>
      </c>
      <c r="LU18" s="85">
        <f>IF(OR(NOT($LQ$8),LZ7="-"),NA(),LZ7)</f>
        <v>203.2</v>
      </c>
      <c r="LV18" s="80"/>
      <c r="LW18" s="80"/>
      <c r="LX18" s="80"/>
      <c r="LY18" s="80"/>
      <c r="LZ18" s="84" t="s">
        <v>168</v>
      </c>
      <c r="MA18" s="85">
        <f>IF(OR(NOT($MA$8),MF7="-"),NA(),MF7)</f>
        <v>22.3</v>
      </c>
      <c r="MB18" s="85">
        <f>IF(OR(NOT($MA$8),MG7="-"),NA(),MG7)</f>
        <v>27.3</v>
      </c>
      <c r="MC18" s="85">
        <f>IF(OR(NOT($MA$8),MH7="-"),NA(),MH7)</f>
        <v>32.5</v>
      </c>
      <c r="MD18" s="85">
        <f>IF(OR(NOT($MA$8),MI7="-"),NA(),MI7)</f>
        <v>37.4</v>
      </c>
      <c r="ME18" s="85">
        <f>IF(OR(NOT($MA$8),MJ7="-"),NA(),MJ7)</f>
        <v>42.7</v>
      </c>
      <c r="MF18" s="80"/>
      <c r="MG18" s="80"/>
      <c r="MH18" s="80"/>
      <c r="MI18" s="80"/>
      <c r="MJ18" s="84" t="s">
        <v>168</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171</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150</v>
      </c>
      <c r="AY19" s="85">
        <f>$BI$7</f>
        <v>100</v>
      </c>
      <c r="AZ19" s="85">
        <f t="shared" ref="AZ19:BC19" si="49">$BI$7</f>
        <v>100</v>
      </c>
      <c r="BA19" s="85">
        <f t="shared" si="49"/>
        <v>100</v>
      </c>
      <c r="BB19" s="85">
        <f t="shared" si="49"/>
        <v>100</v>
      </c>
      <c r="BC19" s="85">
        <f t="shared" si="49"/>
        <v>100</v>
      </c>
      <c r="BD19" s="80"/>
      <c r="BE19" s="80"/>
      <c r="BF19" s="80"/>
      <c r="BG19" s="80"/>
      <c r="BH19" s="80"/>
      <c r="BI19" s="87" t="s">
        <v>150</v>
      </c>
      <c r="BJ19" s="85">
        <f>$BT$7</f>
        <v>100</v>
      </c>
      <c r="BK19" s="85">
        <f>$BT$7</f>
        <v>100</v>
      </c>
      <c r="BL19" s="85">
        <f>$BT$7</f>
        <v>100</v>
      </c>
      <c r="BM19" s="85">
        <f>$BT$7</f>
        <v>100</v>
      </c>
      <c r="BN19" s="85">
        <f>$BT$7</f>
        <v>100</v>
      </c>
      <c r="BO19" s="80"/>
      <c r="BP19" s="80"/>
      <c r="BQ19" s="80"/>
      <c r="BR19" s="80"/>
      <c r="BS19" s="80"/>
      <c r="BT19" s="87" t="s">
        <v>150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172</v>
      </c>
      <c r="C20" s="181"/>
      <c r="D20" s="80"/>
    </row>
    <row r="21" spans="1:374" x14ac:dyDescent="0.15">
      <c r="A21" s="77">
        <f t="shared" si="7"/>
        <v>7</v>
      </c>
      <c r="B21" s="181" t="s">
        <v>173</v>
      </c>
      <c r="C21" s="181"/>
      <c r="D21" s="80"/>
    </row>
    <row r="22" spans="1:374" x14ac:dyDescent="0.15">
      <c r="A22" s="77">
        <f t="shared" si="7"/>
        <v>8</v>
      </c>
      <c r="B22" s="181" t="s">
        <v>174</v>
      </c>
      <c r="C22" s="181"/>
      <c r="D22" s="80"/>
      <c r="E22" s="183" t="s">
        <v>175</v>
      </c>
      <c r="F22" s="184"/>
      <c r="G22" s="184"/>
      <c r="H22" s="184"/>
      <c r="I22" s="185"/>
    </row>
    <row r="23" spans="1:374" x14ac:dyDescent="0.15">
      <c r="A23" s="77">
        <f t="shared" si="7"/>
        <v>9</v>
      </c>
      <c r="B23" s="181" t="s">
        <v>176</v>
      </c>
      <c r="C23" s="181"/>
      <c r="D23" s="80"/>
      <c r="E23" s="186"/>
      <c r="F23" s="187"/>
      <c r="G23" s="187"/>
      <c r="H23" s="187"/>
      <c r="I23" s="188"/>
    </row>
    <row r="24" spans="1:374" x14ac:dyDescent="0.15">
      <c r="A24" s="77">
        <f t="shared" si="7"/>
        <v>10</v>
      </c>
      <c r="B24" s="181" t="s">
        <v>177</v>
      </c>
      <c r="C24" s="181"/>
      <c r="D24" s="80"/>
      <c r="E24" s="186"/>
      <c r="F24" s="187"/>
      <c r="G24" s="187"/>
      <c r="H24" s="187"/>
      <c r="I24" s="188"/>
    </row>
    <row r="25" spans="1:374" x14ac:dyDescent="0.15">
      <c r="A25" s="77">
        <f t="shared" si="7"/>
        <v>11</v>
      </c>
      <c r="B25" s="181" t="s">
        <v>178</v>
      </c>
      <c r="C25" s="181"/>
      <c r="D25" s="80"/>
      <c r="E25" s="186"/>
      <c r="F25" s="187"/>
      <c r="G25" s="187"/>
      <c r="H25" s="187"/>
      <c r="I25" s="188"/>
    </row>
    <row r="26" spans="1:374" x14ac:dyDescent="0.15">
      <c r="A26" s="77">
        <f t="shared" si="7"/>
        <v>12</v>
      </c>
      <c r="B26" s="181" t="s">
        <v>179</v>
      </c>
      <c r="C26" s="181"/>
      <c r="D26" s="80"/>
      <c r="E26" s="186"/>
      <c r="F26" s="187"/>
      <c r="G26" s="187"/>
      <c r="H26" s="187"/>
      <c r="I26" s="188"/>
    </row>
    <row r="27" spans="1:374" x14ac:dyDescent="0.15">
      <c r="A27" s="77">
        <f t="shared" si="7"/>
        <v>13</v>
      </c>
      <c r="B27" s="181" t="s">
        <v>180</v>
      </c>
      <c r="C27" s="181"/>
      <c r="D27" s="80"/>
      <c r="E27" s="186"/>
      <c r="F27" s="187"/>
      <c r="G27" s="187"/>
      <c r="H27" s="187"/>
      <c r="I27" s="188"/>
    </row>
    <row r="28" spans="1:374" x14ac:dyDescent="0.15">
      <c r="A28" s="77">
        <f t="shared" si="7"/>
        <v>14</v>
      </c>
      <c r="B28" s="181" t="s">
        <v>181</v>
      </c>
      <c r="C28" s="181"/>
      <c r="D28" s="80"/>
      <c r="E28" s="186"/>
      <c r="F28" s="187"/>
      <c r="G28" s="187"/>
      <c r="H28" s="187"/>
      <c r="I28" s="188"/>
    </row>
    <row r="29" spans="1:374" x14ac:dyDescent="0.15">
      <c r="A29" s="77">
        <f t="shared" si="7"/>
        <v>15</v>
      </c>
      <c r="B29" s="181" t="s">
        <v>182</v>
      </c>
      <c r="C29" s="181"/>
      <c r="D29" s="80"/>
      <c r="E29" s="186"/>
      <c r="F29" s="187"/>
      <c r="G29" s="187"/>
      <c r="H29" s="187"/>
      <c r="I29" s="188"/>
    </row>
    <row r="30" spans="1:374" x14ac:dyDescent="0.15">
      <c r="A30" s="77">
        <f t="shared" si="7"/>
        <v>16</v>
      </c>
      <c r="B30" s="181" t="s">
        <v>183</v>
      </c>
      <c r="C30" s="181"/>
      <c r="D30" s="80"/>
      <c r="E30" s="186"/>
      <c r="F30" s="187"/>
      <c r="G30" s="187"/>
      <c r="H30" s="187"/>
      <c r="I30" s="188"/>
    </row>
    <row r="31" spans="1:374" x14ac:dyDescent="0.15">
      <c r="A31" s="77">
        <f t="shared" si="7"/>
        <v>17</v>
      </c>
      <c r="B31" s="181" t="s">
        <v>184</v>
      </c>
      <c r="C31" s="181"/>
      <c r="D31" s="80"/>
      <c r="E31" s="186"/>
      <c r="F31" s="187"/>
      <c r="G31" s="187"/>
      <c r="H31" s="187"/>
      <c r="I31" s="188"/>
    </row>
    <row r="32" spans="1:374" x14ac:dyDescent="0.15">
      <c r="A32" s="77">
        <f t="shared" si="7"/>
        <v>18</v>
      </c>
      <c r="B32" s="181" t="s">
        <v>185</v>
      </c>
      <c r="C32" s="181"/>
      <c r="D32" s="80"/>
      <c r="E32" s="186"/>
      <c r="F32" s="187"/>
      <c r="G32" s="187"/>
      <c r="H32" s="187"/>
      <c r="I32" s="188"/>
    </row>
    <row r="33" spans="1:9" x14ac:dyDescent="0.15">
      <c r="A33" s="77">
        <f t="shared" si="7"/>
        <v>19</v>
      </c>
      <c r="B33" s="181" t="s">
        <v>186</v>
      </c>
      <c r="C33" s="181"/>
      <c r="D33" s="80"/>
      <c r="E33" s="186"/>
      <c r="F33" s="187"/>
      <c r="G33" s="187"/>
      <c r="H33" s="187"/>
      <c r="I33" s="188"/>
    </row>
    <row r="34" spans="1:9" x14ac:dyDescent="0.15">
      <c r="A34" s="77">
        <f t="shared" si="7"/>
        <v>20</v>
      </c>
      <c r="B34" s="181" t="s">
        <v>187</v>
      </c>
      <c r="C34" s="181"/>
      <c r="D34" s="80"/>
      <c r="E34" s="186"/>
      <c r="F34" s="187"/>
      <c r="G34" s="187"/>
      <c r="H34" s="187"/>
      <c r="I34" s="188"/>
    </row>
    <row r="35" spans="1:9" ht="25.5" customHeight="1" x14ac:dyDescent="0.15">
      <c r="E35" s="189"/>
      <c r="F35" s="190"/>
      <c r="G35" s="190"/>
      <c r="H35" s="190"/>
      <c r="I35" s="191"/>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2024-01-28T23:29:32Z</cp:lastPrinted>
  <dcterms:created xsi:type="dcterms:W3CDTF">2024-01-23T03:14:00Z</dcterms:created>
  <dcterms:modified xsi:type="dcterms:W3CDTF">2024-02-02T04:02:24Z</dcterms:modified>
  <cp:category/>
</cp:coreProperties>
</file>