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事務用\02 えびのスポレク・国民宿舎関係\照会・回答\★経営比較分析調査\経営比較分析表（R04決算）\"/>
    </mc:Choice>
  </mc:AlternateContent>
  <xr:revisionPtr revIDLastSave="0" documentId="13_ncr:1_{304835ED-3333-49FC-B15E-2D1E332D1BA8}" xr6:coauthVersionLast="47" xr6:coauthVersionMax="47" xr10:uidLastSave="{00000000-0000-0000-0000-000000000000}"/>
  <workbookProtection workbookAlgorithmName="SHA-512" workbookHashValue="PzSza1RqWeDNAS8nKopuyl2FBkxLf/pCSa/DPrSos2CCno3+Ol7ySnJpFBfQzWbpDGNxd5q45xM2cRNYQp5mWw==" workbookSaltValue="9oScl+bnjdRBZ/nGPhiEhA=="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KV54" i="4" s="1"/>
  <c r="CR7" i="5"/>
  <c r="CQ7" i="5"/>
  <c r="CP7" i="5"/>
  <c r="CO7" i="5"/>
  <c r="CN7" i="5"/>
  <c r="CM7" i="5"/>
  <c r="CK7" i="5"/>
  <c r="IX54" i="4" s="1"/>
  <c r="CJ7" i="5"/>
  <c r="IJ54" i="4" s="1"/>
  <c r="CI7" i="5"/>
  <c r="CH7" i="5"/>
  <c r="CG7" i="5"/>
  <c r="CF7" i="5"/>
  <c r="CE7" i="5"/>
  <c r="CD7" i="5"/>
  <c r="CC7" i="5"/>
  <c r="CB7" i="5"/>
  <c r="GT53" i="4" s="1"/>
  <c r="BZ7" i="5"/>
  <c r="BY7" i="5"/>
  <c r="BX7" i="5"/>
  <c r="BW7" i="5"/>
  <c r="BV7" i="5"/>
  <c r="BU7" i="5"/>
  <c r="BT7" i="5"/>
  <c r="BS7" i="5"/>
  <c r="EH53" i="4" s="1"/>
  <c r="BR7" i="5"/>
  <c r="BQ7" i="5"/>
  <c r="BO7" i="5"/>
  <c r="BN7" i="5"/>
  <c r="BM7" i="5"/>
  <c r="BL7" i="5"/>
  <c r="BK7" i="5"/>
  <c r="BJ7" i="5"/>
  <c r="BV53" i="4" s="1"/>
  <c r="BI7" i="5"/>
  <c r="BH7" i="5"/>
  <c r="BG7" i="5"/>
  <c r="BF7" i="5"/>
  <c r="BD7" i="5"/>
  <c r="BC7" i="5"/>
  <c r="BB7" i="5"/>
  <c r="BA7" i="5"/>
  <c r="HH32" i="4" s="1"/>
  <c r="AZ7" i="5"/>
  <c r="AY7" i="5"/>
  <c r="AX7" i="5"/>
  <c r="AW7" i="5"/>
  <c r="AV7" i="5"/>
  <c r="AU7" i="5"/>
  <c r="AS7" i="5"/>
  <c r="FJ32" i="4" s="1"/>
  <c r="AR7" i="5"/>
  <c r="EV32" i="4" s="1"/>
  <c r="AQ7" i="5"/>
  <c r="AP7" i="5"/>
  <c r="AO7" i="5"/>
  <c r="AN7" i="5"/>
  <c r="AM7" i="5"/>
  <c r="AL7" i="5"/>
  <c r="AK7" i="5"/>
  <c r="AJ7" i="5"/>
  <c r="DF31" i="4" s="1"/>
  <c r="AH7" i="5"/>
  <c r="AG7" i="5"/>
  <c r="AF7" i="5"/>
  <c r="AE7" i="5"/>
  <c r="AD7" i="5"/>
  <c r="AC7" i="5"/>
  <c r="AB7" i="5"/>
  <c r="AA7" i="5"/>
  <c r="AT31" i="4" s="1"/>
  <c r="Z7" i="5"/>
  <c r="Y7" i="5"/>
  <c r="X7" i="5"/>
  <c r="W7" i="5"/>
  <c r="V7" i="5"/>
  <c r="U7" i="5"/>
  <c r="T7" i="5"/>
  <c r="S7" i="5"/>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H54" i="4"/>
  <c r="HV54" i="4"/>
  <c r="HH54" i="4"/>
  <c r="GT54" i="4"/>
  <c r="FJ54" i="4"/>
  <c r="EV54" i="4"/>
  <c r="EH54" i="4"/>
  <c r="DT54" i="4"/>
  <c r="DF54" i="4"/>
  <c r="BV54" i="4"/>
  <c r="BH54" i="4"/>
  <c r="AT54" i="4"/>
  <c r="AF54" i="4"/>
  <c r="R54" i="4"/>
  <c r="ML53" i="4"/>
  <c r="LX53" i="4"/>
  <c r="LJ53" i="4"/>
  <c r="KV53" i="4"/>
  <c r="KH53" i="4"/>
  <c r="IX53" i="4"/>
  <c r="IJ53" i="4"/>
  <c r="HV53" i="4"/>
  <c r="HH53" i="4"/>
  <c r="FJ53" i="4"/>
  <c r="EV53" i="4"/>
  <c r="DT53" i="4"/>
  <c r="DF53" i="4"/>
  <c r="BH53" i="4"/>
  <c r="AT53" i="4"/>
  <c r="AF53" i="4"/>
  <c r="R53" i="4"/>
  <c r="IX32" i="4"/>
  <c r="IJ32" i="4"/>
  <c r="HV32" i="4"/>
  <c r="GT32" i="4"/>
  <c r="EH32" i="4"/>
  <c r="DT32" i="4"/>
  <c r="DF32" i="4"/>
  <c r="BV32" i="4"/>
  <c r="BH32" i="4"/>
  <c r="AT32" i="4"/>
  <c r="AF32" i="4"/>
  <c r="R32" i="4"/>
  <c r="IX31" i="4"/>
  <c r="IJ31" i="4"/>
  <c r="HV31" i="4"/>
  <c r="HH31" i="4"/>
  <c r="GT31" i="4"/>
  <c r="FJ31" i="4"/>
  <c r="EV31" i="4"/>
  <c r="EH31" i="4"/>
  <c r="DT31" i="4"/>
  <c r="BV31" i="4"/>
  <c r="BH31" i="4"/>
  <c r="AF31" i="4"/>
  <c r="R31" i="4"/>
  <c r="LO10" i="4"/>
  <c r="JV10" i="4"/>
  <c r="IC10" i="4"/>
  <c r="DU10" i="4"/>
  <c r="CF10" i="4"/>
  <c r="AQ10" i="4"/>
  <c r="B10" i="4"/>
  <c r="LO8" i="4"/>
  <c r="JV8" i="4"/>
  <c r="IC8" i="4"/>
  <c r="FJ8" i="4"/>
  <c r="DU8" i="4"/>
  <c r="CF8" i="4"/>
  <c r="B8" i="4"/>
  <c r="B6" i="4"/>
  <c r="IX52" i="4" l="1"/>
  <c r="IX76" i="4"/>
  <c r="BV30" i="4"/>
  <c r="BV76" i="4"/>
  <c r="FJ52" i="4"/>
  <c r="IX30" i="4"/>
  <c r="ML76" i="4"/>
  <c r="BV52" i="4"/>
  <c r="FJ30" i="4"/>
  <c r="ML52" i="4"/>
  <c r="C11" i="5"/>
  <c r="D11" i="5"/>
  <c r="E11" i="5"/>
  <c r="B11" i="5"/>
  <c r="LJ76" i="4" l="1"/>
  <c r="AT52" i="4"/>
  <c r="EH30" i="4"/>
  <c r="EH52" i="4"/>
  <c r="HV76" i="4"/>
  <c r="LJ52" i="4"/>
  <c r="AT30" i="4"/>
  <c r="HV52" i="4"/>
  <c r="AT76" i="4"/>
  <c r="HV30" i="4"/>
  <c r="AF76" i="4"/>
  <c r="DT52" i="4"/>
  <c r="HH30" i="4"/>
  <c r="KV76" i="4"/>
  <c r="AF52" i="4"/>
  <c r="DT30" i="4"/>
  <c r="HH76" i="4"/>
  <c r="KV52" i="4"/>
  <c r="AF30" i="4"/>
  <c r="HH52" i="4"/>
  <c r="GT76" i="4"/>
  <c r="KH52" i="4"/>
  <c r="R30" i="4"/>
  <c r="GT52" i="4"/>
  <c r="R76" i="4"/>
  <c r="DF52" i="4"/>
  <c r="GT30" i="4"/>
  <c r="R52" i="4"/>
  <c r="DF30" i="4"/>
  <c r="KH76" i="4"/>
  <c r="LX76" i="4"/>
  <c r="IJ76" i="4"/>
  <c r="LX52" i="4"/>
  <c r="BH30" i="4"/>
  <c r="IJ52" i="4"/>
  <c r="IJ30" i="4"/>
  <c r="BH52" i="4"/>
  <c r="EV30" i="4"/>
  <c r="BH76" i="4"/>
  <c r="EV52" i="4"/>
</calcChain>
</file>

<file path=xl/sharedStrings.xml><?xml version="1.0" encoding="utf-8"?>
<sst xmlns="http://schemas.openxmlformats.org/spreadsheetml/2006/main" count="301" uniqueCount="141">
  <si>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</si>
  <si>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</si>
  <si>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</si>
  <si>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</si>
  <si>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</si>
  <si>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</si>
  <si>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</si>
  <si>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</si>
  <si>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</si>
  <si>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</si>
  <si>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</si>
  <si>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</si>
  <si>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</si>
  <si>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</si>
  <si>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</si>
  <si>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</si>
  <si>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</si>
  <si>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</si>
  <si>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</si>
  <si>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</si>
  <si>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</si>
  <si>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</si>
  <si>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</si>
  <si>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</si>
  <si>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</si>
  <si>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</si>
  <si>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</si>
  <si>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</si>
  <si>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</si>
  <si>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</si>
  <si>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</si>
  <si>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</si>
  <si>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</si>
  <si>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</si>
  <si>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</si>
  <si>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</si>
  <si>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</si>
  <si>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</si>
  <si>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</si>
  <si>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</si>
  <si>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</si>
  <si>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</si>
  <si>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</si>
  <si>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</si>
  <si>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</si>
  <si>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</si>
  <si>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</si>
  <si>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</si>
  <si>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</si>
  <si>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</si>
  <si>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</si>
  <si>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</si>
  <si>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</si>
  <si>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</si>
  <si>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</si>
  <si>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</si>
  <si>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</si>
  <si>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</si>
  <si>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</si>
  <si>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</si>
  <si>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</si>
  <si>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</si>
  <si>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</si>
  <si>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</si>
  <si>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</si>
  <si>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</si>
  <si>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</si>
  <si>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</si>
  <si>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</si>
  <si>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</si>
  <si>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</si>
  <si>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</si>
  <si>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</si>
  <si>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</si>
  <si>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</si>
  <si>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</si>
  <si>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</si>
  <si>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</si>
  <si>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</si>
  <si>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</si>
  <si>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</si>
  <si>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</si>
  <si>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</si>
  <si>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</si>
  <si>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</si>
  <si>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</si>
  <si>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</si>
  <si>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</si>
  <si>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</si>
  <si>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</si>
  <si>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</si>
  <si>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</si>
  <si>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</si>
  <si>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</si>
  <si>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</si>
  <si>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</si>
  <si>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</si>
  <si>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</si>
  <si>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</si>
  <si>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</si>
  <si>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</si>
  <si>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</si>
  <si>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</si>
  <si>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当該値(N-4)</t>
    <phoneticPr fontId="5"/>
  </si>
  <si>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</si>
  <si>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</si>
  <si>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</si>
  <si>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</si>
  <si>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</si>
  <si>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</si>
  <si>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</si>
  <si>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</si>
  <si>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</si>
  <si>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</si>
  <si>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</si>
  <si>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</si>
  <si>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</si>
  <si>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</si>
  <si>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</si>
  <si>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</si>
  <si>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</si>
  <si>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</si>
  <si>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宮崎県営国民宿舎　高千穂荘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</si>
  <si>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</si>
  <si>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</si>
  <si>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</si>
  <si>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</si>
  <si>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</si>
  <si>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</si>
  <si>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</si>
  <si>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</si>
  <si>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</si>
  <si>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</si>
  <si>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</si>
  <si>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</si>
  <si>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</si>
  <si>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</si>
  <si>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u/>
        <sz val="11"/>
        <color theme="1"/>
        <rFont val="ＭＳ ゴシック"/>
        <family val="3"/>
        <charset val="128"/>
      </rPr>
      <t>⑫企業債残高対料金収入比率</t>
    </r>
    <r>
      <rPr>
        <sz val="11"/>
        <color theme="1"/>
        <rFont val="ＭＳ ゴシック"/>
        <family val="3"/>
        <charset val="128"/>
      </rPr>
      <t xml:space="preserve">
　R01で企業債の償還は終了したところであるが、必要な更新・投資を行うための財源確保に向けた検討は必要である。</t>
    </r>
    <phoneticPr fontId="5"/>
  </si>
  <si>
    <r>
      <rPr>
        <u/>
        <sz val="11"/>
        <color theme="1"/>
        <rFont val="ＭＳ ゴシック"/>
        <family val="3"/>
        <charset val="128"/>
      </rPr>
      <t>⑬施設と周辺地域の宿泊客数動向</t>
    </r>
    <r>
      <rPr>
        <sz val="11"/>
        <color theme="1"/>
        <rFont val="ＭＳ ゴシック"/>
        <family val="3"/>
        <charset val="128"/>
      </rPr>
      <t xml:space="preserve">
　高千穂町の宿泊者数に占める当施設の宿泊者数の割合が、コロナ禍前と比較しても増加していることから、サービス内容や価格帯について周辺宿泊施設と差別化できていると考えられる。</t>
    </r>
    <phoneticPr fontId="5"/>
  </si>
  <si>
    <t>　新型コロナの影響はあるものの、指定管理者の営業努力や旅行キャンペーンの効果等もあり、定員稼働率などについてはコロナ禍前と比べても高い水準にある。
　引き続き、指定管理者に対して適切な指導・助言を行うことにより、施設利用者の増加を図るためのサービス向上や収支の改善に取り組む必要がある。</t>
    <rPh sb="27" eb="29">
      <t>リョコウ</t>
    </rPh>
    <phoneticPr fontId="5"/>
  </si>
  <si>
    <r>
      <rPr>
        <u/>
        <sz val="7"/>
        <rFont val="ＭＳ ゴシック"/>
        <family val="3"/>
        <charset val="128"/>
      </rPr>
      <t>①収益的収支比率</t>
    </r>
    <r>
      <rPr>
        <sz val="7"/>
        <rFont val="ＭＳ ゴシック"/>
        <family val="3"/>
        <charset val="128"/>
      </rPr>
      <t xml:space="preserve">
　旅行キャンペーンの効果もあり、コロナ禍前（Ｒ１）の数値を上回っている。
</t>
    </r>
    <r>
      <rPr>
        <u/>
        <sz val="7"/>
        <rFont val="ＭＳ ゴシック"/>
        <family val="3"/>
        <charset val="128"/>
      </rPr>
      <t>②他会計補助金比率</t>
    </r>
    <r>
      <rPr>
        <sz val="7"/>
        <rFont val="ＭＳ ゴシック"/>
        <family val="3"/>
        <charset val="128"/>
      </rPr>
      <t xml:space="preserve">
　施設整備等のため一般会計から繰入を行っているが、前年度より15.2%下回っている。　　
</t>
    </r>
    <r>
      <rPr>
        <u/>
        <sz val="7"/>
        <rFont val="ＭＳ ゴシック"/>
        <family val="3"/>
        <charset val="128"/>
      </rPr>
      <t>③宿泊者一人当たりの他会計補助金額</t>
    </r>
    <r>
      <rPr>
        <sz val="7"/>
        <rFont val="ＭＳ ゴシック"/>
        <family val="3"/>
        <charset val="128"/>
      </rPr>
      <t xml:space="preserve">
　前年度並みであり、全国平均を大きく下回っている。　
</t>
    </r>
    <r>
      <rPr>
        <u/>
        <sz val="7"/>
        <rFont val="ＭＳ ゴシック"/>
        <family val="3"/>
        <charset val="128"/>
      </rPr>
      <t>④定員稼働率</t>
    </r>
    <r>
      <rPr>
        <sz val="7"/>
        <rFont val="ＭＳ ゴシック"/>
        <family val="3"/>
        <charset val="128"/>
      </rPr>
      <t xml:space="preserve">
　旅行キャンペーンの効果もあり、コロナ禍前（Ｒ１）の数値を上回っている。
</t>
    </r>
    <r>
      <rPr>
        <u/>
        <sz val="7"/>
        <rFont val="ＭＳ ゴシック"/>
        <family val="3"/>
        <charset val="128"/>
      </rPr>
      <t>⑤売上高人件費比率</t>
    </r>
    <r>
      <rPr>
        <sz val="7"/>
        <rFont val="ＭＳ ゴシック"/>
        <family val="3"/>
        <charset val="128"/>
      </rPr>
      <t xml:space="preserve">
　前年度並み。
</t>
    </r>
    <r>
      <rPr>
        <u/>
        <sz val="7"/>
        <rFont val="ＭＳ ゴシック"/>
        <family val="3"/>
        <charset val="128"/>
      </rPr>
      <t>⑥売上高ＧＯＰ比率</t>
    </r>
    <r>
      <rPr>
        <sz val="7"/>
        <rFont val="ＭＳ ゴシック"/>
        <family val="3"/>
        <charset val="128"/>
      </rPr>
      <t xml:space="preserve">
　前年度並み。
</t>
    </r>
    <r>
      <rPr>
        <u/>
        <sz val="7"/>
        <rFont val="ＭＳ ゴシック"/>
        <family val="3"/>
        <charset val="128"/>
      </rPr>
      <t>⑦ＥＢＩＴＤＡ</t>
    </r>
    <r>
      <rPr>
        <sz val="7"/>
        <rFont val="ＭＳ ゴシック"/>
        <family val="3"/>
        <charset val="128"/>
      </rPr>
      <t xml:space="preserve">
　宿泊客数の増加等により前年度と比較して営業収益が増加したことなどにより、10,050ポイント増加している。</t>
    </r>
    <rPh sb="10" eb="12">
      <t>リョコウ</t>
    </rPh>
    <rPh sb="19" eb="21">
      <t>コウカ</t>
    </rPh>
    <rPh sb="120" eb="123">
      <t>ゼンネンド</t>
    </rPh>
    <rPh sb="123" eb="124">
      <t>ナ</t>
    </rPh>
    <rPh sb="129" eb="131">
      <t>ゼンコク</t>
    </rPh>
    <rPh sb="131" eb="133">
      <t>ヘイキン</t>
    </rPh>
    <rPh sb="134" eb="135">
      <t>オオ</t>
    </rPh>
    <rPh sb="137" eb="139">
      <t>シタマワ</t>
    </rPh>
    <rPh sb="201" eb="205">
      <t>ゼンネンドナ</t>
    </rPh>
    <rPh sb="222" eb="223">
      <t>ナ</t>
    </rPh>
    <rPh sb="235" eb="237">
      <t>シュクハク</t>
    </rPh>
    <rPh sb="237" eb="239">
      <t>キャクスウ</t>
    </rPh>
    <rPh sb="240" eb="242">
      <t>ゾウカ</t>
    </rPh>
    <rPh sb="242" eb="243">
      <t>トウ</t>
    </rPh>
    <rPh sb="246" eb="249">
      <t>ゼンネンド</t>
    </rPh>
    <rPh sb="250" eb="252">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</si>
</sst>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u/>
      <sz val="11"/>
      <color theme="1"/>
      <name val="ＭＳ ゴシック"/>
      <family val="3"/>
      <charset val="128"/>
    </font>
    <font>
      <sz val="7"/>
      <name val="ＭＳ ゴシック"/>
      <family val="3"/>
      <charset val="128"/>
    </font>
    <font>
      <u/>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390</c:v>
                </c:pt>
                <c:pt idx="1">
                  <c:v>0</c:v>
                </c:pt>
                <c:pt idx="2">
                  <c:v>178859</c:v>
                </c:pt>
                <c:pt idx="3">
                  <c:v>114</c:v>
                </c:pt>
                <c:pt idx="4">
                  <c:v>196</c:v>
                </c:pt>
              </c:numCache>
            </c:numRef>
          </c:val>
          <c:extLst>
            <c:ext xmlns:c16="http://schemas.microsoft.com/office/drawing/2014/chart" uri="{C3380CC4-5D6E-409C-BE32-E72D297353CC}">
              <c16:uniqueId val="{00000000-2D7D-47CF-B334-4F94A9E11F9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4380</c:v>
                </c:pt>
                <c:pt idx="2">
                  <c:v>16253</c:v>
                </c:pt>
                <c:pt idx="3">
                  <c:v>12164</c:v>
                </c:pt>
                <c:pt idx="4">
                  <c:v>234734</c:v>
                </c:pt>
              </c:numCache>
            </c:numRef>
          </c:val>
          <c:smooth val="0"/>
          <c:extLst>
            <c:ext xmlns:c16="http://schemas.microsoft.com/office/drawing/2014/chart" uri="{C3380CC4-5D6E-409C-BE32-E72D297353CC}">
              <c16:uniqueId val="{00000001-2D7D-47CF-B334-4F94A9E11F9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c:v>
                </c:pt>
                <c:pt idx="1">
                  <c:v>0</c:v>
                </c:pt>
                <c:pt idx="2">
                  <c:v>26.8</c:v>
                </c:pt>
                <c:pt idx="3">
                  <c:v>16.8</c:v>
                </c:pt>
                <c:pt idx="4">
                  <c:v>1.6</c:v>
                </c:pt>
              </c:numCache>
            </c:numRef>
          </c:val>
          <c:extLst>
            <c:ext xmlns:c16="http://schemas.microsoft.com/office/drawing/2014/chart" uri="{C3380CC4-5D6E-409C-BE32-E72D297353CC}">
              <c16:uniqueId val="{00000000-6145-478F-95F0-34462F3F4BA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30.1</c:v>
                </c:pt>
                <c:pt idx="2">
                  <c:v>39.9</c:v>
                </c:pt>
                <c:pt idx="3">
                  <c:v>21.4</c:v>
                </c:pt>
                <c:pt idx="4">
                  <c:v>14.1</c:v>
                </c:pt>
              </c:numCache>
            </c:numRef>
          </c:val>
          <c:smooth val="0"/>
          <c:extLst>
            <c:ext xmlns:c16="http://schemas.microsoft.com/office/drawing/2014/chart" uri="{C3380CC4-5D6E-409C-BE32-E72D297353CC}">
              <c16:uniqueId val="{00000001-6145-478F-95F0-34462F3F4BA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70.900000000000006</c:v>
                </c:pt>
                <c:pt idx="1">
                  <c:v>80.2</c:v>
                </c:pt>
                <c:pt idx="2">
                  <c:v>52.8</c:v>
                </c:pt>
                <c:pt idx="3">
                  <c:v>93.9</c:v>
                </c:pt>
                <c:pt idx="4">
                  <c:v>103.8</c:v>
                </c:pt>
              </c:numCache>
            </c:numRef>
          </c:val>
          <c:extLst>
            <c:ext xmlns:c16="http://schemas.microsoft.com/office/drawing/2014/chart" uri="{C3380CC4-5D6E-409C-BE32-E72D297353CC}">
              <c16:uniqueId val="{00000000-A89F-4AE3-BC3E-75136BAADAA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100.9</c:v>
                </c:pt>
                <c:pt idx="2">
                  <c:v>83.9</c:v>
                </c:pt>
                <c:pt idx="3">
                  <c:v>77.2</c:v>
                </c:pt>
                <c:pt idx="4">
                  <c:v>159.1</c:v>
                </c:pt>
              </c:numCache>
            </c:numRef>
          </c:val>
          <c:smooth val="0"/>
          <c:extLst>
            <c:ext xmlns:c16="http://schemas.microsoft.com/office/drawing/2014/chart" uri="{C3380CC4-5D6E-409C-BE32-E72D297353CC}">
              <c16:uniqueId val="{00000001-A89F-4AE3-BC3E-75136BAADAA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30212</c:v>
                </c:pt>
                <c:pt idx="1">
                  <c:v>35963</c:v>
                </c:pt>
                <c:pt idx="2">
                  <c:v>-9685</c:v>
                </c:pt>
                <c:pt idx="3">
                  <c:v>-3580</c:v>
                </c:pt>
                <c:pt idx="4">
                  <c:v>6470</c:v>
                </c:pt>
              </c:numCache>
            </c:numRef>
          </c:val>
          <c:extLst>
            <c:ext xmlns:c16="http://schemas.microsoft.com/office/drawing/2014/chart" uri="{C3380CC4-5D6E-409C-BE32-E72D297353CC}">
              <c16:uniqueId val="{00000000-6689-47D8-9567-BD5E035AC0A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-9940</c:v>
                </c:pt>
                <c:pt idx="2">
                  <c:v>-46965</c:v>
                </c:pt>
                <c:pt idx="3">
                  <c:v>-28874</c:v>
                </c:pt>
                <c:pt idx="4">
                  <c:v>-4869</c:v>
                </c:pt>
              </c:numCache>
            </c:numRef>
          </c:val>
          <c:smooth val="0"/>
          <c:extLst>
            <c:ext xmlns:c16="http://schemas.microsoft.com/office/drawing/2014/chart" uri="{C3380CC4-5D6E-409C-BE32-E72D297353CC}">
              <c16:uniqueId val="{00000001-6689-47D8-9567-BD5E035AC0A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-6.6</c:v>
                </c:pt>
                <c:pt idx="1">
                  <c:v>-8.6</c:v>
                </c:pt>
                <c:pt idx="2">
                  <c:v>-3165.9</c:v>
                </c:pt>
                <c:pt idx="3">
                  <c:v>-16.600000000000001</c:v>
                </c:pt>
                <c:pt idx="4">
                  <c:v>-2.4</c:v>
                </c:pt>
              </c:numCache>
            </c:numRef>
          </c:val>
          <c:extLst>
            <c:ext xmlns:c16="http://schemas.microsoft.com/office/drawing/2014/chart" uri="{C3380CC4-5D6E-409C-BE32-E72D297353CC}">
              <c16:uniqueId val="{00000000-1175-40A8-A7B1-1CDC662E44B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-51.3</c:v>
                </c:pt>
                <c:pt idx="2">
                  <c:v>-99.9</c:v>
                </c:pt>
                <c:pt idx="3">
                  <c:v>-6.6</c:v>
                </c:pt>
                <c:pt idx="4">
                  <c:v>13.5</c:v>
                </c:pt>
              </c:numCache>
            </c:numRef>
          </c:val>
          <c:smooth val="0"/>
          <c:extLst>
            <c:ext xmlns:c16="http://schemas.microsoft.com/office/drawing/2014/chart" uri="{C3380CC4-5D6E-409C-BE32-E72D297353CC}">
              <c16:uniqueId val="{00000001-1175-40A8-A7B1-1CDC662E44B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38</c:v>
                </c:pt>
                <c:pt idx="1">
                  <c:v>34.5</c:v>
                </c:pt>
                <c:pt idx="2">
                  <c:v>1549.1</c:v>
                </c:pt>
                <c:pt idx="3">
                  <c:v>52</c:v>
                </c:pt>
                <c:pt idx="4">
                  <c:v>41</c:v>
                </c:pt>
              </c:numCache>
            </c:numRef>
          </c:val>
          <c:extLst>
            <c:ext xmlns:c16="http://schemas.microsoft.com/office/drawing/2014/chart" uri="{C3380CC4-5D6E-409C-BE32-E72D297353CC}">
              <c16:uniqueId val="{00000000-FFD3-48C3-85DC-762480F6EC7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47.7</c:v>
                </c:pt>
                <c:pt idx="2">
                  <c:v>78.5</c:v>
                </c:pt>
                <c:pt idx="3">
                  <c:v>52.3</c:v>
                </c:pt>
                <c:pt idx="4">
                  <c:v>27.7</c:v>
                </c:pt>
              </c:numCache>
            </c:numRef>
          </c:val>
          <c:smooth val="0"/>
          <c:extLst>
            <c:ext xmlns:c16="http://schemas.microsoft.com/office/drawing/2014/chart" uri="{C3380CC4-5D6E-409C-BE32-E72D297353CC}">
              <c16:uniqueId val="{00000001-FFD3-48C3-85DC-762480F6EC7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42.8</c:v>
                </c:pt>
                <c:pt idx="1">
                  <c:v>40.299999999999997</c:v>
                </c:pt>
                <c:pt idx="2">
                  <c:v>0.7</c:v>
                </c:pt>
                <c:pt idx="3">
                  <c:v>40.799999999999997</c:v>
                </c:pt>
                <c:pt idx="4">
                  <c:v>59.4</c:v>
                </c:pt>
              </c:numCache>
            </c:numRef>
          </c:val>
          <c:extLst>
            <c:ext xmlns:c16="http://schemas.microsoft.com/office/drawing/2014/chart" uri="{C3380CC4-5D6E-409C-BE32-E72D297353CC}">
              <c16:uniqueId val="{00000000-DEA6-4771-B276-DBCE1980AE8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13.2</c:v>
                </c:pt>
                <c:pt idx="2">
                  <c:v>2.8</c:v>
                </c:pt>
                <c:pt idx="3">
                  <c:v>18.399999999999999</c:v>
                </c:pt>
                <c:pt idx="4">
                  <c:v>26.2</c:v>
                </c:pt>
              </c:numCache>
            </c:numRef>
          </c:val>
          <c:smooth val="0"/>
          <c:extLst>
            <c:ext xmlns:c16="http://schemas.microsoft.com/office/drawing/2014/chart" uri="{C3380CC4-5D6E-409C-BE32-E72D297353CC}">
              <c16:uniqueId val="{00000001-DEA6-4771-B276-DBCE1980AE8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25.4</c:v>
                </c:pt>
                <c:pt idx="1">
                  <c:v>0</c:v>
                </c:pt>
                <c:pt idx="2">
                  <c:v>0</c:v>
                </c:pt>
                <c:pt idx="3">
                  <c:v>0</c:v>
                </c:pt>
                <c:pt idx="4">
                  <c:v>0</c:v>
                </c:pt>
              </c:numCache>
            </c:numRef>
          </c:val>
          <c:extLst>
            <c:ext xmlns:c16="http://schemas.microsoft.com/office/drawing/2014/chart" uri="{C3380CC4-5D6E-409C-BE32-E72D297353CC}">
              <c16:uniqueId val="{00000000-CB95-4D12-BE4F-0999711F60A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0</c:v>
                </c:pt>
                <c:pt idx="2">
                  <c:v>0</c:v>
                </c:pt>
                <c:pt idx="3">
                  <c:v>37.5</c:v>
                </c:pt>
                <c:pt idx="4">
                  <c:v>23.3</c:v>
                </c:pt>
              </c:numCache>
            </c:numRef>
          </c:val>
          <c:smooth val="0"/>
          <c:extLst>
            <c:ext xmlns:c16="http://schemas.microsoft.com/office/drawing/2014/chart" uri="{C3380CC4-5D6E-409C-BE32-E72D297353CC}">
              <c16:uniqueId val="{00000001-CB95-4D12-BE4F-0999711F60A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1560-4D72-B7C9-CCA92B50BDF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560-4D72-B7C9-CCA92B50BDF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5CDE-49D8-9190-EC1C5E9A5B7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CDE-49D8-9190-EC1C5E9A5B7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2.1999999999999999E-2</c:v>
                </c:pt>
                <c:pt idx="1">
                  <c:v>3.7900000000000003E-2</c:v>
                </c:pt>
                <c:pt idx="2">
                  <c:v>2.3E-2</c:v>
                </c:pt>
                <c:pt idx="3">
                  <c:v>2.24E-2</c:v>
                </c:pt>
                <c:pt idx="4">
                  <c:v>2.2700000000000001E-2</c:v>
                </c:pt>
              </c:numCache>
            </c:numRef>
          </c:val>
          <c:smooth val="0"/>
          <c:extLst>
            <c:ext xmlns:c16="http://schemas.microsoft.com/office/drawing/2014/chart" uri="{C3380CC4-5D6E-409C-BE32-E72D297353CC}">
              <c16:uniqueId val="{00000000-68F2-4BF3-9DAF-D83079FDB88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4.1000000000000003E-3</c:v>
                </c:pt>
                <c:pt idx="1">
                  <c:v>3.8E-3</c:v>
                </c:pt>
                <c:pt idx="2">
                  <c:v>1E-4</c:v>
                </c:pt>
                <c:pt idx="3">
                  <c:v>5.1999999999999998E-3</c:v>
                </c:pt>
                <c:pt idx="4">
                  <c:v>7.1999999999999998E-3</c:v>
                </c:pt>
              </c:numCache>
            </c:numRef>
          </c:val>
          <c:smooth val="0"/>
          <c:extLst>
            <c:ext xmlns:c16="http://schemas.microsoft.com/office/drawing/2014/chart" uri="{C3380CC4-5D6E-409C-BE32-E72D297353CC}">
              <c16:uniqueId val="{00000001-68F2-4BF3-9DAF-D83079FDB88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LL15" zoomScale="160" zoomScaleNormal="160" zoomScaleSheetLayoutView="70" workbookViewId="0">
      <selection activeCell="OB20" sqref="OB2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宮崎県　宮崎県営国民宿舎　高千穂荘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11266</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70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5380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110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89.4</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138" t="s">
        <v>140</v>
      </c>
      <c r="NJ15" s="139"/>
      <c r="NK15" s="139"/>
      <c r="NL15" s="139"/>
      <c r="NM15" s="139"/>
      <c r="NN15" s="139"/>
      <c r="NO15" s="139"/>
      <c r="NP15" s="139"/>
      <c r="NQ15" s="139"/>
      <c r="NR15" s="139"/>
      <c r="NS15" s="139"/>
      <c r="NT15" s="139"/>
      <c r="NU15" s="139"/>
      <c r="NV15" s="139"/>
      <c r="NW15" s="140"/>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8"/>
      <c r="NJ16" s="139"/>
      <c r="NK16" s="139"/>
      <c r="NL16" s="139"/>
      <c r="NM16" s="139"/>
      <c r="NN16" s="139"/>
      <c r="NO16" s="139"/>
      <c r="NP16" s="139"/>
      <c r="NQ16" s="139"/>
      <c r="NR16" s="139"/>
      <c r="NS16" s="139"/>
      <c r="NT16" s="139"/>
      <c r="NU16" s="139"/>
      <c r="NV16" s="139"/>
      <c r="NW16" s="140"/>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8"/>
      <c r="NJ17" s="139"/>
      <c r="NK17" s="139"/>
      <c r="NL17" s="139"/>
      <c r="NM17" s="139"/>
      <c r="NN17" s="139"/>
      <c r="NO17" s="139"/>
      <c r="NP17" s="139"/>
      <c r="NQ17" s="139"/>
      <c r="NR17" s="139"/>
      <c r="NS17" s="139"/>
      <c r="NT17" s="139"/>
      <c r="NU17" s="139"/>
      <c r="NV17" s="139"/>
      <c r="NW17" s="140"/>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8"/>
      <c r="NJ18" s="139"/>
      <c r="NK18" s="139"/>
      <c r="NL18" s="139"/>
      <c r="NM18" s="139"/>
      <c r="NN18" s="139"/>
      <c r="NO18" s="139"/>
      <c r="NP18" s="139"/>
      <c r="NQ18" s="139"/>
      <c r="NR18" s="139"/>
      <c r="NS18" s="139"/>
      <c r="NT18" s="139"/>
      <c r="NU18" s="139"/>
      <c r="NV18" s="139"/>
      <c r="NW18" s="140"/>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8"/>
      <c r="NJ19" s="139"/>
      <c r="NK19" s="139"/>
      <c r="NL19" s="139"/>
      <c r="NM19" s="139"/>
      <c r="NN19" s="139"/>
      <c r="NO19" s="139"/>
      <c r="NP19" s="139"/>
      <c r="NQ19" s="139"/>
      <c r="NR19" s="139"/>
      <c r="NS19" s="139"/>
      <c r="NT19" s="139"/>
      <c r="NU19" s="139"/>
      <c r="NV19" s="139"/>
      <c r="NW19" s="140"/>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8"/>
      <c r="NJ20" s="139"/>
      <c r="NK20" s="139"/>
      <c r="NL20" s="139"/>
      <c r="NM20" s="139"/>
      <c r="NN20" s="139"/>
      <c r="NO20" s="139"/>
      <c r="NP20" s="139"/>
      <c r="NQ20" s="139"/>
      <c r="NR20" s="139"/>
      <c r="NS20" s="139"/>
      <c r="NT20" s="139"/>
      <c r="NU20" s="139"/>
      <c r="NV20" s="139"/>
      <c r="NW20" s="140"/>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8"/>
      <c r="NJ21" s="139"/>
      <c r="NK21" s="139"/>
      <c r="NL21" s="139"/>
      <c r="NM21" s="139"/>
      <c r="NN21" s="139"/>
      <c r="NO21" s="139"/>
      <c r="NP21" s="139"/>
      <c r="NQ21" s="139"/>
      <c r="NR21" s="139"/>
      <c r="NS21" s="139"/>
      <c r="NT21" s="139"/>
      <c r="NU21" s="139"/>
      <c r="NV21" s="139"/>
      <c r="NW21" s="140"/>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8"/>
      <c r="NJ22" s="139"/>
      <c r="NK22" s="139"/>
      <c r="NL22" s="139"/>
      <c r="NM22" s="139"/>
      <c r="NN22" s="139"/>
      <c r="NO22" s="139"/>
      <c r="NP22" s="139"/>
      <c r="NQ22" s="139"/>
      <c r="NR22" s="139"/>
      <c r="NS22" s="139"/>
      <c r="NT22" s="139"/>
      <c r="NU22" s="139"/>
      <c r="NV22" s="139"/>
      <c r="NW22" s="140"/>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8"/>
      <c r="NJ23" s="139"/>
      <c r="NK23" s="139"/>
      <c r="NL23" s="139"/>
      <c r="NM23" s="139"/>
      <c r="NN23" s="139"/>
      <c r="NO23" s="139"/>
      <c r="NP23" s="139"/>
      <c r="NQ23" s="139"/>
      <c r="NR23" s="139"/>
      <c r="NS23" s="139"/>
      <c r="NT23" s="139"/>
      <c r="NU23" s="139"/>
      <c r="NV23" s="139"/>
      <c r="NW23" s="140"/>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8"/>
      <c r="NJ24" s="139"/>
      <c r="NK24" s="139"/>
      <c r="NL24" s="139"/>
      <c r="NM24" s="139"/>
      <c r="NN24" s="139"/>
      <c r="NO24" s="139"/>
      <c r="NP24" s="139"/>
      <c r="NQ24" s="139"/>
      <c r="NR24" s="139"/>
      <c r="NS24" s="139"/>
      <c r="NT24" s="139"/>
      <c r="NU24" s="139"/>
      <c r="NV24" s="139"/>
      <c r="NW24" s="140"/>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8"/>
      <c r="NJ25" s="139"/>
      <c r="NK25" s="139"/>
      <c r="NL25" s="139"/>
      <c r="NM25" s="139"/>
      <c r="NN25" s="139"/>
      <c r="NO25" s="139"/>
      <c r="NP25" s="139"/>
      <c r="NQ25" s="139"/>
      <c r="NR25" s="139"/>
      <c r="NS25" s="139"/>
      <c r="NT25" s="139"/>
      <c r="NU25" s="139"/>
      <c r="NV25" s="139"/>
      <c r="NW25" s="140"/>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8"/>
      <c r="NJ26" s="139"/>
      <c r="NK26" s="139"/>
      <c r="NL26" s="139"/>
      <c r="NM26" s="139"/>
      <c r="NN26" s="139"/>
      <c r="NO26" s="139"/>
      <c r="NP26" s="139"/>
      <c r="NQ26" s="139"/>
      <c r="NR26" s="139"/>
      <c r="NS26" s="139"/>
      <c r="NT26" s="139"/>
      <c r="NU26" s="139"/>
      <c r="NV26" s="139"/>
      <c r="NW26" s="140"/>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8"/>
      <c r="NJ27" s="139"/>
      <c r="NK27" s="139"/>
      <c r="NL27" s="139"/>
      <c r="NM27" s="139"/>
      <c r="NN27" s="139"/>
      <c r="NO27" s="139"/>
      <c r="NP27" s="139"/>
      <c r="NQ27" s="139"/>
      <c r="NR27" s="139"/>
      <c r="NS27" s="139"/>
      <c r="NT27" s="139"/>
      <c r="NU27" s="139"/>
      <c r="NV27" s="139"/>
      <c r="NW27" s="140"/>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8"/>
      <c r="NJ28" s="139"/>
      <c r="NK28" s="139"/>
      <c r="NL28" s="139"/>
      <c r="NM28" s="139"/>
      <c r="NN28" s="139"/>
      <c r="NO28" s="139"/>
      <c r="NP28" s="139"/>
      <c r="NQ28" s="139"/>
      <c r="NR28" s="139"/>
      <c r="NS28" s="139"/>
      <c r="NT28" s="139"/>
      <c r="NU28" s="139"/>
      <c r="NV28" s="139"/>
      <c r="NW28" s="140"/>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8"/>
      <c r="NJ29" s="139"/>
      <c r="NK29" s="139"/>
      <c r="NL29" s="139"/>
      <c r="NM29" s="139"/>
      <c r="NN29" s="139"/>
      <c r="NO29" s="139"/>
      <c r="NP29" s="139"/>
      <c r="NQ29" s="139"/>
      <c r="NR29" s="139"/>
      <c r="NS29" s="139"/>
      <c r="NT29" s="139"/>
      <c r="NU29" s="139"/>
      <c r="NV29" s="139"/>
      <c r="NW29" s="140"/>
    </row>
    <row r="30" spans="1:387" ht="13.5" customHeight="1" x14ac:dyDescent="0.2">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41"/>
      <c r="NJ30" s="142"/>
      <c r="NK30" s="142"/>
      <c r="NL30" s="142"/>
      <c r="NM30" s="142"/>
      <c r="NN30" s="142"/>
      <c r="NO30" s="142"/>
      <c r="NP30" s="142"/>
      <c r="NQ30" s="142"/>
      <c r="NR30" s="142"/>
      <c r="NS30" s="142"/>
      <c r="NT30" s="142"/>
      <c r="NU30" s="142"/>
      <c r="NV30" s="142"/>
      <c r="NW30" s="143"/>
    </row>
    <row r="31" spans="1:387" ht="13.5" customHeight="1" x14ac:dyDescent="0.2">
      <c r="A31" s="2"/>
      <c r="B31" s="9"/>
      <c r="C31" s="2"/>
      <c r="D31" s="2"/>
      <c r="E31" s="2"/>
      <c r="F31" s="2"/>
      <c r="I31" s="69" t="s">
        <v>27</v>
      </c>
      <c r="J31" s="69"/>
      <c r="K31" s="69"/>
      <c r="L31" s="69"/>
      <c r="M31" s="69"/>
      <c r="N31" s="69"/>
      <c r="O31" s="69"/>
      <c r="P31" s="69"/>
      <c r="Q31" s="69"/>
      <c r="R31" s="67">
        <f>データ!Y7</f>
        <v>70.900000000000006</v>
      </c>
      <c r="S31" s="67"/>
      <c r="T31" s="67"/>
      <c r="U31" s="67"/>
      <c r="V31" s="67"/>
      <c r="W31" s="67"/>
      <c r="X31" s="67"/>
      <c r="Y31" s="67"/>
      <c r="Z31" s="67"/>
      <c r="AA31" s="67"/>
      <c r="AB31" s="67"/>
      <c r="AC31" s="67"/>
      <c r="AD31" s="67"/>
      <c r="AE31" s="67"/>
      <c r="AF31" s="67">
        <f>データ!Z7</f>
        <v>80.2</v>
      </c>
      <c r="AG31" s="67"/>
      <c r="AH31" s="67"/>
      <c r="AI31" s="67"/>
      <c r="AJ31" s="67"/>
      <c r="AK31" s="67"/>
      <c r="AL31" s="67"/>
      <c r="AM31" s="67"/>
      <c r="AN31" s="67"/>
      <c r="AO31" s="67"/>
      <c r="AP31" s="67"/>
      <c r="AQ31" s="67"/>
      <c r="AR31" s="67"/>
      <c r="AS31" s="67"/>
      <c r="AT31" s="67">
        <f>データ!AA7</f>
        <v>52.8</v>
      </c>
      <c r="AU31" s="67"/>
      <c r="AV31" s="67"/>
      <c r="AW31" s="67"/>
      <c r="AX31" s="67"/>
      <c r="AY31" s="67"/>
      <c r="AZ31" s="67"/>
      <c r="BA31" s="67"/>
      <c r="BB31" s="67"/>
      <c r="BC31" s="67"/>
      <c r="BD31" s="67"/>
      <c r="BE31" s="67"/>
      <c r="BF31" s="67"/>
      <c r="BG31" s="67"/>
      <c r="BH31" s="67">
        <f>データ!AB7</f>
        <v>93.9</v>
      </c>
      <c r="BI31" s="67"/>
      <c r="BJ31" s="67"/>
      <c r="BK31" s="67"/>
      <c r="BL31" s="67"/>
      <c r="BM31" s="67"/>
      <c r="BN31" s="67"/>
      <c r="BO31" s="67"/>
      <c r="BP31" s="67"/>
      <c r="BQ31" s="67"/>
      <c r="BR31" s="67"/>
      <c r="BS31" s="67"/>
      <c r="BT31" s="67"/>
      <c r="BU31" s="67"/>
      <c r="BV31" s="67">
        <f>データ!AC7</f>
        <v>103.8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26.8</v>
      </c>
      <c r="EI31" s="67"/>
      <c r="EJ31" s="67"/>
      <c r="EK31" s="67"/>
      <c r="EL31" s="67"/>
      <c r="EM31" s="67"/>
      <c r="EN31" s="67"/>
      <c r="EO31" s="67"/>
      <c r="EP31" s="67"/>
      <c r="EQ31" s="67"/>
      <c r="ER31" s="67"/>
      <c r="ES31" s="67"/>
      <c r="ET31" s="67"/>
      <c r="EU31" s="67"/>
      <c r="EV31" s="67">
        <f>データ!AM7</f>
        <v>16.8</v>
      </c>
      <c r="EW31" s="67"/>
      <c r="EX31" s="67"/>
      <c r="EY31" s="67"/>
      <c r="EZ31" s="67"/>
      <c r="FA31" s="67"/>
      <c r="FB31" s="67"/>
      <c r="FC31" s="67"/>
      <c r="FD31" s="67"/>
      <c r="FE31" s="67"/>
      <c r="FF31" s="67"/>
      <c r="FG31" s="67"/>
      <c r="FH31" s="67"/>
      <c r="FI31" s="67"/>
      <c r="FJ31" s="67">
        <f>データ!AN7</f>
        <v>1.6</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390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178859</v>
      </c>
      <c r="HW31" s="87"/>
      <c r="HX31" s="87"/>
      <c r="HY31" s="87"/>
      <c r="HZ31" s="87"/>
      <c r="IA31" s="87"/>
      <c r="IB31" s="87"/>
      <c r="IC31" s="87"/>
      <c r="ID31" s="87"/>
      <c r="IE31" s="87"/>
      <c r="IF31" s="87"/>
      <c r="IG31" s="87"/>
      <c r="IH31" s="87"/>
      <c r="II31" s="87"/>
      <c r="IJ31" s="87">
        <f>データ!AX7</f>
        <v>114</v>
      </c>
      <c r="IK31" s="87"/>
      <c r="IL31" s="87"/>
      <c r="IM31" s="87"/>
      <c r="IN31" s="87"/>
      <c r="IO31" s="87"/>
      <c r="IP31" s="87"/>
      <c r="IQ31" s="87"/>
      <c r="IR31" s="87"/>
      <c r="IS31" s="87"/>
      <c r="IT31" s="87"/>
      <c r="IU31" s="87"/>
      <c r="IV31" s="87"/>
      <c r="IW31" s="87"/>
      <c r="IX31" s="87">
        <f>データ!AY7</f>
        <v>196</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100.3</v>
      </c>
      <c r="S32" s="67"/>
      <c r="T32" s="67"/>
      <c r="U32" s="67"/>
      <c r="V32" s="67"/>
      <c r="W32" s="67"/>
      <c r="X32" s="67"/>
      <c r="Y32" s="67"/>
      <c r="Z32" s="67"/>
      <c r="AA32" s="67"/>
      <c r="AB32" s="67"/>
      <c r="AC32" s="67"/>
      <c r="AD32" s="67"/>
      <c r="AE32" s="67"/>
      <c r="AF32" s="67">
        <f>データ!AE7</f>
        <v>100.9</v>
      </c>
      <c r="AG32" s="67"/>
      <c r="AH32" s="67"/>
      <c r="AI32" s="67"/>
      <c r="AJ32" s="67"/>
      <c r="AK32" s="67"/>
      <c r="AL32" s="67"/>
      <c r="AM32" s="67"/>
      <c r="AN32" s="67"/>
      <c r="AO32" s="67"/>
      <c r="AP32" s="67"/>
      <c r="AQ32" s="67"/>
      <c r="AR32" s="67"/>
      <c r="AS32" s="67"/>
      <c r="AT32" s="67">
        <f>データ!AF7</f>
        <v>83.9</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24.2</v>
      </c>
      <c r="DG32" s="67"/>
      <c r="DH32" s="67"/>
      <c r="DI32" s="67"/>
      <c r="DJ32" s="67"/>
      <c r="DK32" s="67"/>
      <c r="DL32" s="67"/>
      <c r="DM32" s="67"/>
      <c r="DN32" s="67"/>
      <c r="DO32" s="67"/>
      <c r="DP32" s="67"/>
      <c r="DQ32" s="67"/>
      <c r="DR32" s="67"/>
      <c r="DS32" s="67"/>
      <c r="DT32" s="67">
        <f>データ!AP7</f>
        <v>30.1</v>
      </c>
      <c r="DU32" s="67"/>
      <c r="DV32" s="67"/>
      <c r="DW32" s="67"/>
      <c r="DX32" s="67"/>
      <c r="DY32" s="67"/>
      <c r="DZ32" s="67"/>
      <c r="EA32" s="67"/>
      <c r="EB32" s="67"/>
      <c r="EC32" s="67"/>
      <c r="ED32" s="67"/>
      <c r="EE32" s="67"/>
      <c r="EF32" s="67"/>
      <c r="EG32" s="67"/>
      <c r="EH32" s="67">
        <f>データ!AQ7</f>
        <v>39.9</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3438</v>
      </c>
      <c r="GU32" s="87"/>
      <c r="GV32" s="87"/>
      <c r="GW32" s="87"/>
      <c r="GX32" s="87"/>
      <c r="GY32" s="87"/>
      <c r="GZ32" s="87"/>
      <c r="HA32" s="87"/>
      <c r="HB32" s="87"/>
      <c r="HC32" s="87"/>
      <c r="HD32" s="87"/>
      <c r="HE32" s="87"/>
      <c r="HF32" s="87"/>
      <c r="HG32" s="87"/>
      <c r="HH32" s="87">
        <f>データ!BA7</f>
        <v>4380</v>
      </c>
      <c r="HI32" s="87"/>
      <c r="HJ32" s="87"/>
      <c r="HK32" s="87"/>
      <c r="HL32" s="87"/>
      <c r="HM32" s="87"/>
      <c r="HN32" s="87"/>
      <c r="HO32" s="87"/>
      <c r="HP32" s="87"/>
      <c r="HQ32" s="87"/>
      <c r="HR32" s="87"/>
      <c r="HS32" s="87"/>
      <c r="HT32" s="87"/>
      <c r="HU32" s="87"/>
      <c r="HV32" s="87">
        <f>データ!BB7</f>
        <v>16253</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137</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42.8</v>
      </c>
      <c r="S53" s="67"/>
      <c r="T53" s="67"/>
      <c r="U53" s="67"/>
      <c r="V53" s="67"/>
      <c r="W53" s="67"/>
      <c r="X53" s="67"/>
      <c r="Y53" s="67"/>
      <c r="Z53" s="67"/>
      <c r="AA53" s="67"/>
      <c r="AB53" s="67"/>
      <c r="AC53" s="67"/>
      <c r="AD53" s="67"/>
      <c r="AE53" s="67"/>
      <c r="AF53" s="67">
        <f>データ!BG7</f>
        <v>40.299999999999997</v>
      </c>
      <c r="AG53" s="67"/>
      <c r="AH53" s="67"/>
      <c r="AI53" s="67"/>
      <c r="AJ53" s="67"/>
      <c r="AK53" s="67"/>
      <c r="AL53" s="67"/>
      <c r="AM53" s="67"/>
      <c r="AN53" s="67"/>
      <c r="AO53" s="67"/>
      <c r="AP53" s="67"/>
      <c r="AQ53" s="67"/>
      <c r="AR53" s="67"/>
      <c r="AS53" s="67"/>
      <c r="AT53" s="67">
        <f>データ!BH7</f>
        <v>0.7</v>
      </c>
      <c r="AU53" s="67"/>
      <c r="AV53" s="67"/>
      <c r="AW53" s="67"/>
      <c r="AX53" s="67"/>
      <c r="AY53" s="67"/>
      <c r="AZ53" s="67"/>
      <c r="BA53" s="67"/>
      <c r="BB53" s="67"/>
      <c r="BC53" s="67"/>
      <c r="BD53" s="67"/>
      <c r="BE53" s="67"/>
      <c r="BF53" s="67"/>
      <c r="BG53" s="67"/>
      <c r="BH53" s="67">
        <f>データ!BI7</f>
        <v>40.799999999999997</v>
      </c>
      <c r="BI53" s="67"/>
      <c r="BJ53" s="67"/>
      <c r="BK53" s="67"/>
      <c r="BL53" s="67"/>
      <c r="BM53" s="67"/>
      <c r="BN53" s="67"/>
      <c r="BO53" s="67"/>
      <c r="BP53" s="67"/>
      <c r="BQ53" s="67"/>
      <c r="BR53" s="67"/>
      <c r="BS53" s="67"/>
      <c r="BT53" s="67"/>
      <c r="BU53" s="67"/>
      <c r="BV53" s="67">
        <f>データ!BJ7</f>
        <v>59.4</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38</v>
      </c>
      <c r="DG53" s="67"/>
      <c r="DH53" s="67"/>
      <c r="DI53" s="67"/>
      <c r="DJ53" s="67"/>
      <c r="DK53" s="67"/>
      <c r="DL53" s="67"/>
      <c r="DM53" s="67"/>
      <c r="DN53" s="67"/>
      <c r="DO53" s="67"/>
      <c r="DP53" s="67"/>
      <c r="DQ53" s="67"/>
      <c r="DR53" s="67"/>
      <c r="DS53" s="67"/>
      <c r="DT53" s="67">
        <f>データ!BR7</f>
        <v>34.5</v>
      </c>
      <c r="DU53" s="67"/>
      <c r="DV53" s="67"/>
      <c r="DW53" s="67"/>
      <c r="DX53" s="67"/>
      <c r="DY53" s="67"/>
      <c r="DZ53" s="67"/>
      <c r="EA53" s="67"/>
      <c r="EB53" s="67"/>
      <c r="EC53" s="67"/>
      <c r="ED53" s="67"/>
      <c r="EE53" s="67"/>
      <c r="EF53" s="67"/>
      <c r="EG53" s="67"/>
      <c r="EH53" s="67">
        <f>データ!BS7</f>
        <v>1549.1</v>
      </c>
      <c r="EI53" s="67"/>
      <c r="EJ53" s="67"/>
      <c r="EK53" s="67"/>
      <c r="EL53" s="67"/>
      <c r="EM53" s="67"/>
      <c r="EN53" s="67"/>
      <c r="EO53" s="67"/>
      <c r="EP53" s="67"/>
      <c r="EQ53" s="67"/>
      <c r="ER53" s="67"/>
      <c r="ES53" s="67"/>
      <c r="ET53" s="67"/>
      <c r="EU53" s="67"/>
      <c r="EV53" s="67">
        <f>データ!BT7</f>
        <v>52</v>
      </c>
      <c r="EW53" s="67"/>
      <c r="EX53" s="67"/>
      <c r="EY53" s="67"/>
      <c r="EZ53" s="67"/>
      <c r="FA53" s="67"/>
      <c r="FB53" s="67"/>
      <c r="FC53" s="67"/>
      <c r="FD53" s="67"/>
      <c r="FE53" s="67"/>
      <c r="FF53" s="67"/>
      <c r="FG53" s="67"/>
      <c r="FH53" s="67"/>
      <c r="FI53" s="67"/>
      <c r="FJ53" s="67">
        <f>データ!BU7</f>
        <v>41</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-6.6</v>
      </c>
      <c r="GU53" s="67"/>
      <c r="GV53" s="67"/>
      <c r="GW53" s="67"/>
      <c r="GX53" s="67"/>
      <c r="GY53" s="67"/>
      <c r="GZ53" s="67"/>
      <c r="HA53" s="67"/>
      <c r="HB53" s="67"/>
      <c r="HC53" s="67"/>
      <c r="HD53" s="67"/>
      <c r="HE53" s="67"/>
      <c r="HF53" s="67"/>
      <c r="HG53" s="67"/>
      <c r="HH53" s="67">
        <f>データ!CC7</f>
        <v>-8.6</v>
      </c>
      <c r="HI53" s="67"/>
      <c r="HJ53" s="67"/>
      <c r="HK53" s="67"/>
      <c r="HL53" s="67"/>
      <c r="HM53" s="67"/>
      <c r="HN53" s="67"/>
      <c r="HO53" s="67"/>
      <c r="HP53" s="67"/>
      <c r="HQ53" s="67"/>
      <c r="HR53" s="67"/>
      <c r="HS53" s="67"/>
      <c r="HT53" s="67"/>
      <c r="HU53" s="67"/>
      <c r="HV53" s="67">
        <f>データ!CD7</f>
        <v>-3165.9</v>
      </c>
      <c r="HW53" s="67"/>
      <c r="HX53" s="67"/>
      <c r="HY53" s="67"/>
      <c r="HZ53" s="67"/>
      <c r="IA53" s="67"/>
      <c r="IB53" s="67"/>
      <c r="IC53" s="67"/>
      <c r="ID53" s="67"/>
      <c r="IE53" s="67"/>
      <c r="IF53" s="67"/>
      <c r="IG53" s="67"/>
      <c r="IH53" s="67"/>
      <c r="II53" s="67"/>
      <c r="IJ53" s="67">
        <f>データ!CE7</f>
        <v>-16.600000000000001</v>
      </c>
      <c r="IK53" s="67"/>
      <c r="IL53" s="67"/>
      <c r="IM53" s="67"/>
      <c r="IN53" s="67"/>
      <c r="IO53" s="67"/>
      <c r="IP53" s="67"/>
      <c r="IQ53" s="67"/>
      <c r="IR53" s="67"/>
      <c r="IS53" s="67"/>
      <c r="IT53" s="67"/>
      <c r="IU53" s="67"/>
      <c r="IV53" s="67"/>
      <c r="IW53" s="67"/>
      <c r="IX53" s="67">
        <f>データ!CF7</f>
        <v>-2.4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30212</v>
      </c>
      <c r="KI53" s="87"/>
      <c r="KJ53" s="87"/>
      <c r="KK53" s="87"/>
      <c r="KL53" s="87"/>
      <c r="KM53" s="87"/>
      <c r="KN53" s="87"/>
      <c r="KO53" s="87"/>
      <c r="KP53" s="87"/>
      <c r="KQ53" s="87"/>
      <c r="KR53" s="87"/>
      <c r="KS53" s="87"/>
      <c r="KT53" s="87"/>
      <c r="KU53" s="87"/>
      <c r="KV53" s="87">
        <f>データ!CN7</f>
        <v>35963</v>
      </c>
      <c r="KW53" s="87"/>
      <c r="KX53" s="87"/>
      <c r="KY53" s="87"/>
      <c r="KZ53" s="87"/>
      <c r="LA53" s="87"/>
      <c r="LB53" s="87"/>
      <c r="LC53" s="87"/>
      <c r="LD53" s="87"/>
      <c r="LE53" s="87"/>
      <c r="LF53" s="87"/>
      <c r="LG53" s="87"/>
      <c r="LH53" s="87"/>
      <c r="LI53" s="87"/>
      <c r="LJ53" s="87">
        <f>データ!CO7</f>
        <v>-9685</v>
      </c>
      <c r="LK53" s="87"/>
      <c r="LL53" s="87"/>
      <c r="LM53" s="87"/>
      <c r="LN53" s="87"/>
      <c r="LO53" s="87"/>
      <c r="LP53" s="87"/>
      <c r="LQ53" s="87"/>
      <c r="LR53" s="87"/>
      <c r="LS53" s="87"/>
      <c r="LT53" s="87"/>
      <c r="LU53" s="87"/>
      <c r="LV53" s="87"/>
      <c r="LW53" s="87"/>
      <c r="LX53" s="87">
        <f>データ!CP7</f>
        <v>-3580</v>
      </c>
      <c r="LY53" s="87"/>
      <c r="LZ53" s="87"/>
      <c r="MA53" s="87"/>
      <c r="MB53" s="87"/>
      <c r="MC53" s="87"/>
      <c r="MD53" s="87"/>
      <c r="ME53" s="87"/>
      <c r="MF53" s="87"/>
      <c r="MG53" s="87"/>
      <c r="MH53" s="87"/>
      <c r="MI53" s="87"/>
      <c r="MJ53" s="87"/>
      <c r="MK53" s="87"/>
      <c r="ML53" s="87">
        <f>データ!CQ7</f>
        <v>6470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14.2</v>
      </c>
      <c r="S54" s="67"/>
      <c r="T54" s="67"/>
      <c r="U54" s="67"/>
      <c r="V54" s="67"/>
      <c r="W54" s="67"/>
      <c r="X54" s="67"/>
      <c r="Y54" s="67"/>
      <c r="Z54" s="67"/>
      <c r="AA54" s="67"/>
      <c r="AB54" s="67"/>
      <c r="AC54" s="67"/>
      <c r="AD54" s="67"/>
      <c r="AE54" s="67"/>
      <c r="AF54" s="67">
        <f>データ!BL7</f>
        <v>13.2</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39.1</v>
      </c>
      <c r="DG54" s="67"/>
      <c r="DH54" s="67"/>
      <c r="DI54" s="67"/>
      <c r="DJ54" s="67"/>
      <c r="DK54" s="67"/>
      <c r="DL54" s="67"/>
      <c r="DM54" s="67"/>
      <c r="DN54" s="67"/>
      <c r="DO54" s="67"/>
      <c r="DP54" s="67"/>
      <c r="DQ54" s="67"/>
      <c r="DR54" s="67"/>
      <c r="DS54" s="67"/>
      <c r="DT54" s="67">
        <f>データ!BW7</f>
        <v>47.7</v>
      </c>
      <c r="DU54" s="67"/>
      <c r="DV54" s="67"/>
      <c r="DW54" s="67"/>
      <c r="DX54" s="67"/>
      <c r="DY54" s="67"/>
      <c r="DZ54" s="67"/>
      <c r="EA54" s="67"/>
      <c r="EB54" s="67"/>
      <c r="EC54" s="67"/>
      <c r="ED54" s="67"/>
      <c r="EE54" s="67"/>
      <c r="EF54" s="67"/>
      <c r="EG54" s="67"/>
      <c r="EH54" s="67">
        <f>データ!BX7</f>
        <v>78.5</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-38.700000000000003</v>
      </c>
      <c r="GU54" s="67"/>
      <c r="GV54" s="67"/>
      <c r="GW54" s="67"/>
      <c r="GX54" s="67"/>
      <c r="GY54" s="67"/>
      <c r="GZ54" s="67"/>
      <c r="HA54" s="67"/>
      <c r="HB54" s="67"/>
      <c r="HC54" s="67"/>
      <c r="HD54" s="67"/>
      <c r="HE54" s="67"/>
      <c r="HF54" s="67"/>
      <c r="HG54" s="67"/>
      <c r="HH54" s="67">
        <f>データ!CH7</f>
        <v>-51.3</v>
      </c>
      <c r="HI54" s="67"/>
      <c r="HJ54" s="67"/>
      <c r="HK54" s="67"/>
      <c r="HL54" s="67"/>
      <c r="HM54" s="67"/>
      <c r="HN54" s="67"/>
      <c r="HO54" s="67"/>
      <c r="HP54" s="67"/>
      <c r="HQ54" s="67"/>
      <c r="HR54" s="67"/>
      <c r="HS54" s="67"/>
      <c r="HT54" s="67"/>
      <c r="HU54" s="67"/>
      <c r="HV54" s="67">
        <f>データ!CI7</f>
        <v>-99.9</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-202</v>
      </c>
      <c r="KI54" s="83"/>
      <c r="KJ54" s="83"/>
      <c r="KK54" s="83"/>
      <c r="KL54" s="83"/>
      <c r="KM54" s="83"/>
      <c r="KN54" s="83"/>
      <c r="KO54" s="83"/>
      <c r="KP54" s="83"/>
      <c r="KQ54" s="83"/>
      <c r="KR54" s="83"/>
      <c r="KS54" s="83"/>
      <c r="KT54" s="83"/>
      <c r="KU54" s="84"/>
      <c r="KV54" s="82">
        <f>データ!CS7</f>
        <v>-9940</v>
      </c>
      <c r="KW54" s="83"/>
      <c r="KX54" s="83"/>
      <c r="KY54" s="83"/>
      <c r="KZ54" s="83"/>
      <c r="LA54" s="83"/>
      <c r="LB54" s="83"/>
      <c r="LC54" s="83"/>
      <c r="LD54" s="83"/>
      <c r="LE54" s="83"/>
      <c r="LF54" s="83"/>
      <c r="LG54" s="83"/>
      <c r="LH54" s="83"/>
      <c r="LI54" s="84"/>
      <c r="LJ54" s="82">
        <f>データ!CT7</f>
        <v>-46965</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139</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1003999</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25.4</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8.5</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fX9MAO3llADfaeV2wbr5ObaB5YbKsh5umA6KRP+mw6xFmRVI/b8K+l8hkiQDBVW2bIH/AX5g3ztV9WVk0Sgxrw==" saltValue="C1pMASiOGBceBlhysYv+p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101</v>
      </c>
      <c r="AM5" s="42" t="s">
        <v>92</v>
      </c>
      <c r="AN5" s="42" t="s">
        <v>93</v>
      </c>
      <c r="AO5" s="42" t="s">
        <v>94</v>
      </c>
      <c r="AP5" s="42" t="s">
        <v>95</v>
      </c>
      <c r="AQ5" s="42" t="s">
        <v>96</v>
      </c>
      <c r="AR5" s="42" t="s">
        <v>97</v>
      </c>
      <c r="AS5" s="42" t="s">
        <v>98</v>
      </c>
      <c r="AT5" s="42" t="s">
        <v>99</v>
      </c>
      <c r="AU5" s="42" t="s">
        <v>102</v>
      </c>
      <c r="AV5" s="42" t="s">
        <v>100</v>
      </c>
      <c r="AW5" s="42" t="s">
        <v>101</v>
      </c>
      <c r="AX5" s="42" t="s">
        <v>92</v>
      </c>
      <c r="AY5" s="42" t="s">
        <v>93</v>
      </c>
      <c r="AZ5" s="42" t="s">
        <v>94</v>
      </c>
      <c r="BA5" s="42" t="s">
        <v>95</v>
      </c>
      <c r="BB5" s="42" t="s">
        <v>96</v>
      </c>
      <c r="BC5" s="42" t="s">
        <v>97</v>
      </c>
      <c r="BD5" s="42" t="s">
        <v>98</v>
      </c>
      <c r="BE5" s="42" t="s">
        <v>99</v>
      </c>
      <c r="BF5" s="42" t="s">
        <v>89</v>
      </c>
      <c r="BG5" s="42" t="s">
        <v>90</v>
      </c>
      <c r="BH5" s="42" t="s">
        <v>101</v>
      </c>
      <c r="BI5" s="42" t="s">
        <v>92</v>
      </c>
      <c r="BJ5" s="42" t="s">
        <v>93</v>
      </c>
      <c r="BK5" s="42" t="s">
        <v>94</v>
      </c>
      <c r="BL5" s="42" t="s">
        <v>95</v>
      </c>
      <c r="BM5" s="42" t="s">
        <v>96</v>
      </c>
      <c r="BN5" s="42" t="s">
        <v>97</v>
      </c>
      <c r="BO5" s="42" t="s">
        <v>98</v>
      </c>
      <c r="BP5" s="42" t="s">
        <v>99</v>
      </c>
      <c r="BQ5" s="42" t="s">
        <v>103</v>
      </c>
      <c r="BR5" s="42" t="s">
        <v>90</v>
      </c>
      <c r="BS5" s="42" t="s">
        <v>101</v>
      </c>
      <c r="BT5" s="42" t="s">
        <v>92</v>
      </c>
      <c r="BU5" s="42" t="s">
        <v>93</v>
      </c>
      <c r="BV5" s="42" t="s">
        <v>94</v>
      </c>
      <c r="BW5" s="42" t="s">
        <v>95</v>
      </c>
      <c r="BX5" s="42" t="s">
        <v>96</v>
      </c>
      <c r="BY5" s="42" t="s">
        <v>97</v>
      </c>
      <c r="BZ5" s="42" t="s">
        <v>98</v>
      </c>
      <c r="CA5" s="42" t="s">
        <v>99</v>
      </c>
      <c r="CB5" s="42" t="s">
        <v>89</v>
      </c>
      <c r="CC5" s="42" t="s">
        <v>90</v>
      </c>
      <c r="CD5" s="42" t="s">
        <v>104</v>
      </c>
      <c r="CE5" s="42" t="s">
        <v>92</v>
      </c>
      <c r="CF5" s="42" t="s">
        <v>93</v>
      </c>
      <c r="CG5" s="42" t="s">
        <v>94</v>
      </c>
      <c r="CH5" s="42" t="s">
        <v>95</v>
      </c>
      <c r="CI5" s="42" t="s">
        <v>96</v>
      </c>
      <c r="CJ5" s="42" t="s">
        <v>97</v>
      </c>
      <c r="CK5" s="42" t="s">
        <v>98</v>
      </c>
      <c r="CL5" s="42" t="s">
        <v>99</v>
      </c>
      <c r="CM5" s="42" t="s">
        <v>89</v>
      </c>
      <c r="CN5" s="42" t="s">
        <v>90</v>
      </c>
      <c r="CO5" s="42" t="s">
        <v>101</v>
      </c>
      <c r="CP5" s="42" t="s">
        <v>92</v>
      </c>
      <c r="CQ5" s="42" t="s">
        <v>105</v>
      </c>
      <c r="CR5" s="42" t="s">
        <v>94</v>
      </c>
      <c r="CS5" s="42" t="s">
        <v>95</v>
      </c>
      <c r="CT5" s="42" t="s">
        <v>96</v>
      </c>
      <c r="CU5" s="42" t="s">
        <v>97</v>
      </c>
      <c r="CV5" s="42" t="s">
        <v>98</v>
      </c>
      <c r="CW5" s="42" t="s">
        <v>99</v>
      </c>
      <c r="CX5" s="42" t="s">
        <v>103</v>
      </c>
      <c r="CY5" s="42" t="s">
        <v>90</v>
      </c>
      <c r="CZ5" s="42" t="s">
        <v>101</v>
      </c>
      <c r="DA5" s="42" t="s">
        <v>106</v>
      </c>
      <c r="DB5" s="42" t="s">
        <v>93</v>
      </c>
      <c r="DC5" s="42" t="s">
        <v>94</v>
      </c>
      <c r="DD5" s="42" t="s">
        <v>95</v>
      </c>
      <c r="DE5" s="42" t="s">
        <v>96</v>
      </c>
      <c r="DF5" s="42" t="s">
        <v>97</v>
      </c>
      <c r="DG5" s="42" t="s">
        <v>98</v>
      </c>
      <c r="DH5" s="42" t="s">
        <v>99</v>
      </c>
      <c r="DI5" s="133"/>
      <c r="DJ5" s="133"/>
      <c r="DK5" s="42" t="s">
        <v>89</v>
      </c>
      <c r="DL5" s="42" t="s">
        <v>100</v>
      </c>
      <c r="DM5" s="42" t="s">
        <v>101</v>
      </c>
      <c r="DN5" s="42" t="s">
        <v>92</v>
      </c>
      <c r="DO5" s="42" t="s">
        <v>93</v>
      </c>
      <c r="DP5" s="42" t="s">
        <v>94</v>
      </c>
      <c r="DQ5" s="42" t="s">
        <v>95</v>
      </c>
      <c r="DR5" s="42" t="s">
        <v>96</v>
      </c>
      <c r="DS5" s="42" t="s">
        <v>97</v>
      </c>
      <c r="DT5" s="42" t="s">
        <v>98</v>
      </c>
      <c r="DU5" s="42" t="s">
        <v>35</v>
      </c>
      <c r="DV5" s="42" t="s">
        <v>89</v>
      </c>
      <c r="DW5" s="42" t="s">
        <v>90</v>
      </c>
      <c r="DX5" s="42" t="s">
        <v>101</v>
      </c>
      <c r="DY5" s="42" t="s">
        <v>106</v>
      </c>
      <c r="DZ5" s="42" t="s">
        <v>93</v>
      </c>
      <c r="EA5" s="42" t="s">
        <v>94</v>
      </c>
      <c r="EB5" s="42" t="s">
        <v>95</v>
      </c>
      <c r="EC5" s="42" t="s">
        <v>96</v>
      </c>
      <c r="ED5" s="42" t="s">
        <v>97</v>
      </c>
      <c r="EE5" s="42" t="s">
        <v>98</v>
      </c>
      <c r="EF5" s="42" t="s">
        <v>99</v>
      </c>
      <c r="EG5" s="42" t="s">
        <v>107</v>
      </c>
      <c r="EH5" s="42" t="s">
        <v>108</v>
      </c>
      <c r="EI5" s="42" t="s">
        <v>109</v>
      </c>
      <c r="EJ5" s="42" t="s">
        <v>110</v>
      </c>
      <c r="EK5" s="42" t="s">
        <v>111</v>
      </c>
      <c r="EL5" s="42" t="s">
        <v>112</v>
      </c>
      <c r="EM5" s="42" t="s">
        <v>113</v>
      </c>
      <c r="EN5" s="42" t="s">
        <v>114</v>
      </c>
      <c r="EO5" s="42" t="s">
        <v>115</v>
      </c>
      <c r="EP5" s="42" t="s">
        <v>116</v>
      </c>
    </row>
    <row r="6" spans="1:146" s="52" customFormat="1" x14ac:dyDescent="0.2">
      <c r="A6" s="28" t="s">
        <v>117</v>
      </c>
      <c r="B6" s="43">
        <f>B8</f>
        <v>2022</v>
      </c>
      <c r="C6" s="43">
        <f t="shared" ref="C6:X6" si="2">C8</f>
        <v>450006</v>
      </c>
      <c r="D6" s="43">
        <f t="shared" si="2"/>
        <v>47</v>
      </c>
      <c r="E6" s="43">
        <f t="shared" si="2"/>
        <v>11</v>
      </c>
      <c r="F6" s="43">
        <f t="shared" si="2"/>
        <v>1</v>
      </c>
      <c r="G6" s="43">
        <f t="shared" si="2"/>
        <v>2</v>
      </c>
      <c r="H6" s="43" t="str">
        <f>SUBSTITUTE(H8,"　","")</f>
        <v>宮崎県</v>
      </c>
      <c r="I6" s="43" t="str">
        <f t="shared" si="2"/>
        <v>宮崎県営国民宿舎　高千穂荘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5380</v>
      </c>
      <c r="R6" s="46">
        <f t="shared" si="2"/>
        <v>110</v>
      </c>
      <c r="S6" s="47">
        <f t="shared" si="2"/>
        <v>11266</v>
      </c>
      <c r="T6" s="48" t="str">
        <f t="shared" si="2"/>
        <v>利用料金制</v>
      </c>
      <c r="U6" s="44">
        <f t="shared" si="2"/>
        <v>70</v>
      </c>
      <c r="V6" s="48" t="str">
        <f t="shared" si="2"/>
        <v>有</v>
      </c>
      <c r="W6" s="49">
        <f t="shared" si="2"/>
        <v>89.4</v>
      </c>
      <c r="X6" s="48" t="str">
        <f t="shared" si="2"/>
        <v>有</v>
      </c>
      <c r="Y6" s="50">
        <f>IF(Y8="-",NA(),Y8)</f>
        <v>70.900000000000006</v>
      </c>
      <c r="Z6" s="50">
        <f t="shared" ref="Z6:AH6" si="3">IF(Z8="-",NA(),Z8)</f>
        <v>80.2</v>
      </c>
      <c r="AA6" s="50">
        <f t="shared" si="3"/>
        <v>52.8</v>
      </c>
      <c r="AB6" s="50">
        <f t="shared" si="3"/>
        <v>93.9</v>
      </c>
      <c r="AC6" s="50">
        <f t="shared" si="3"/>
        <v>103.8</v>
      </c>
      <c r="AD6" s="50">
        <f t="shared" si="3"/>
        <v>100.3</v>
      </c>
      <c r="AE6" s="50">
        <f t="shared" si="3"/>
        <v>100.9</v>
      </c>
      <c r="AF6" s="50">
        <f t="shared" si="3"/>
        <v>83.9</v>
      </c>
      <c r="AG6" s="50">
        <f t="shared" si="3"/>
        <v>77.2</v>
      </c>
      <c r="AH6" s="50">
        <f t="shared" si="3"/>
        <v>159.1</v>
      </c>
      <c r="AI6" s="50" t="str">
        <f>IF(AI8="-","【-】","【"&amp;SUBSTITUTE(TEXT(AI8,"#,##0.0"),"-","△")&amp;"】")</f>
        <v>【115.2】</v>
      </c>
      <c r="AJ6" s="50">
        <f>IF(AJ8="-",NA(),AJ8)</f>
        <v>1</v>
      </c>
      <c r="AK6" s="50">
        <f t="shared" ref="AK6:AS6" si="4">IF(AK8="-",NA(),AK8)</f>
        <v>0</v>
      </c>
      <c r="AL6" s="50">
        <f t="shared" si="4"/>
        <v>26.8</v>
      </c>
      <c r="AM6" s="50">
        <f t="shared" si="4"/>
        <v>16.8</v>
      </c>
      <c r="AN6" s="50">
        <f t="shared" si="4"/>
        <v>1.6</v>
      </c>
      <c r="AO6" s="50">
        <f t="shared" si="4"/>
        <v>24.2</v>
      </c>
      <c r="AP6" s="50">
        <f t="shared" si="4"/>
        <v>30.1</v>
      </c>
      <c r="AQ6" s="50">
        <f t="shared" si="4"/>
        <v>39.9</v>
      </c>
      <c r="AR6" s="50">
        <f t="shared" si="4"/>
        <v>21.4</v>
      </c>
      <c r="AS6" s="50">
        <f t="shared" si="4"/>
        <v>14.1</v>
      </c>
      <c r="AT6" s="50" t="str">
        <f>IF(AT8="-","【-】","【"&amp;SUBSTITUTE(TEXT(AT8,"#,##0.0"),"-","△")&amp;"】")</f>
        <v>【26.4】</v>
      </c>
      <c r="AU6" s="45">
        <f>IF(AU8="-",NA(),AU8)</f>
        <v>390</v>
      </c>
      <c r="AV6" s="45">
        <f t="shared" ref="AV6:BD6" si="5">IF(AV8="-",NA(),AV8)</f>
        <v>0</v>
      </c>
      <c r="AW6" s="45">
        <f t="shared" si="5"/>
        <v>178859</v>
      </c>
      <c r="AX6" s="45">
        <f t="shared" si="5"/>
        <v>114</v>
      </c>
      <c r="AY6" s="45">
        <f t="shared" si="5"/>
        <v>196</v>
      </c>
      <c r="AZ6" s="45">
        <f t="shared" si="5"/>
        <v>3438</v>
      </c>
      <c r="BA6" s="45">
        <f t="shared" si="5"/>
        <v>4380</v>
      </c>
      <c r="BB6" s="45">
        <f t="shared" si="5"/>
        <v>16253</v>
      </c>
      <c r="BC6" s="45">
        <f t="shared" si="5"/>
        <v>12164</v>
      </c>
      <c r="BD6" s="45">
        <f t="shared" si="5"/>
        <v>234734</v>
      </c>
      <c r="BE6" s="45" t="str">
        <f>IF(BE8="-","【-】","【"&amp;SUBSTITUTE(TEXT(BE8,"#,##0"),"-","△")&amp;"】")</f>
        <v>【73,677】</v>
      </c>
      <c r="BF6" s="50">
        <f>IF(BF8="-",NA(),BF8)</f>
        <v>42.8</v>
      </c>
      <c r="BG6" s="50">
        <f t="shared" ref="BG6:BO6" si="6">IF(BG8="-",NA(),BG8)</f>
        <v>40.299999999999997</v>
      </c>
      <c r="BH6" s="50">
        <f t="shared" si="6"/>
        <v>0.7</v>
      </c>
      <c r="BI6" s="50">
        <f t="shared" si="6"/>
        <v>40.799999999999997</v>
      </c>
      <c r="BJ6" s="50">
        <f t="shared" si="6"/>
        <v>59.4</v>
      </c>
      <c r="BK6" s="50">
        <f t="shared" si="6"/>
        <v>14.2</v>
      </c>
      <c r="BL6" s="50">
        <f t="shared" si="6"/>
        <v>13.2</v>
      </c>
      <c r="BM6" s="50">
        <f t="shared" si="6"/>
        <v>2.8</v>
      </c>
      <c r="BN6" s="50">
        <f t="shared" si="6"/>
        <v>18.399999999999999</v>
      </c>
      <c r="BO6" s="50">
        <f t="shared" si="6"/>
        <v>26.2</v>
      </c>
      <c r="BP6" s="50" t="str">
        <f>IF(BP8="-","【-】","【"&amp;SUBSTITUTE(TEXT(BP8,"#,##0.0"),"-","△")&amp;"】")</f>
        <v>【16.8】</v>
      </c>
      <c r="BQ6" s="50">
        <f>IF(BQ8="-",NA(),BQ8)</f>
        <v>38</v>
      </c>
      <c r="BR6" s="50">
        <f t="shared" ref="BR6:BZ6" si="7">IF(BR8="-",NA(),BR8)</f>
        <v>34.5</v>
      </c>
      <c r="BS6" s="50">
        <f t="shared" si="7"/>
        <v>1549.1</v>
      </c>
      <c r="BT6" s="50">
        <f t="shared" si="7"/>
        <v>52</v>
      </c>
      <c r="BU6" s="50">
        <f t="shared" si="7"/>
        <v>41</v>
      </c>
      <c r="BV6" s="50">
        <f t="shared" si="7"/>
        <v>39.1</v>
      </c>
      <c r="BW6" s="50">
        <f t="shared" si="7"/>
        <v>47.7</v>
      </c>
      <c r="BX6" s="50">
        <f t="shared" si="7"/>
        <v>78.5</v>
      </c>
      <c r="BY6" s="50">
        <f t="shared" si="7"/>
        <v>52.3</v>
      </c>
      <c r="BZ6" s="50">
        <f t="shared" si="7"/>
        <v>27.7</v>
      </c>
      <c r="CA6" s="50" t="str">
        <f>IF(CA8="-","【-】","【"&amp;SUBSTITUTE(TEXT(CA8,"#,##0.0"),"-","△")&amp;"】")</f>
        <v>【109.1】</v>
      </c>
      <c r="CB6" s="50">
        <f>IF(CB8="-",NA(),CB8)</f>
        <v>-6.6</v>
      </c>
      <c r="CC6" s="50">
        <f t="shared" ref="CC6:CK6" si="8">IF(CC8="-",NA(),CC8)</f>
        <v>-8.6</v>
      </c>
      <c r="CD6" s="50">
        <f t="shared" si="8"/>
        <v>-3165.9</v>
      </c>
      <c r="CE6" s="50">
        <f t="shared" si="8"/>
        <v>-16.600000000000001</v>
      </c>
      <c r="CF6" s="50">
        <f t="shared" si="8"/>
        <v>-2.4</v>
      </c>
      <c r="CG6" s="50">
        <f t="shared" si="8"/>
        <v>-38.700000000000003</v>
      </c>
      <c r="CH6" s="50">
        <f t="shared" si="8"/>
        <v>-51.3</v>
      </c>
      <c r="CI6" s="50">
        <f t="shared" si="8"/>
        <v>-99.9</v>
      </c>
      <c r="CJ6" s="50">
        <f t="shared" si="8"/>
        <v>-6.6</v>
      </c>
      <c r="CK6" s="50">
        <f t="shared" si="8"/>
        <v>13.5</v>
      </c>
      <c r="CL6" s="50" t="str">
        <f>IF(CL8="-","【-】","【"&amp;SUBSTITUTE(TEXT(CL8,"#,##0.0"),"-","△")&amp;"】")</f>
        <v>【△42.8】</v>
      </c>
      <c r="CM6" s="45">
        <f>IF(CM8="-",NA(),CM8)</f>
        <v>30212</v>
      </c>
      <c r="CN6" s="45">
        <f t="shared" ref="CN6:CV6" si="9">IF(CN8="-",NA(),CN8)</f>
        <v>35963</v>
      </c>
      <c r="CO6" s="45">
        <f t="shared" si="9"/>
        <v>-9685</v>
      </c>
      <c r="CP6" s="45">
        <f t="shared" si="9"/>
        <v>-3580</v>
      </c>
      <c r="CQ6" s="45">
        <f t="shared" si="9"/>
        <v>6470</v>
      </c>
      <c r="CR6" s="45">
        <f t="shared" si="9"/>
        <v>-202</v>
      </c>
      <c r="CS6" s="45">
        <f t="shared" si="9"/>
        <v>-9940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118</v>
      </c>
      <c r="DI6" s="46">
        <f t="shared" ref="DI6:DJ6" si="10">DI8</f>
        <v>1003999</v>
      </c>
      <c r="DJ6" s="46">
        <f t="shared" si="10"/>
        <v>0</v>
      </c>
      <c r="DK6" s="50"/>
      <c r="DL6" s="50"/>
      <c r="DM6" s="50"/>
      <c r="DN6" s="50"/>
      <c r="DO6" s="50"/>
      <c r="DP6" s="50"/>
      <c r="DQ6" s="50"/>
      <c r="DR6" s="50"/>
      <c r="DS6" s="50"/>
      <c r="DT6" s="50"/>
      <c r="DU6" s="50" t="s">
        <v>118</v>
      </c>
      <c r="DV6" s="50">
        <f>IF(DV8="-",NA(),DV8)</f>
        <v>25.4</v>
      </c>
      <c r="DW6" s="50">
        <f t="shared" ref="DW6:EE6" si="11">IF(DW8="-",NA(),DW8)</f>
        <v>0</v>
      </c>
      <c r="DX6" s="50">
        <f t="shared" si="11"/>
        <v>0</v>
      </c>
      <c r="DY6" s="50">
        <f t="shared" si="11"/>
        <v>0</v>
      </c>
      <c r="DZ6" s="50">
        <f t="shared" si="11"/>
        <v>0</v>
      </c>
      <c r="EA6" s="50">
        <f t="shared" si="11"/>
        <v>8.5</v>
      </c>
      <c r="EB6" s="50">
        <f t="shared" si="11"/>
        <v>0</v>
      </c>
      <c r="EC6" s="50">
        <f t="shared" si="11"/>
        <v>0</v>
      </c>
      <c r="ED6" s="50">
        <f t="shared" si="11"/>
        <v>37.5</v>
      </c>
      <c r="EE6" s="50">
        <f t="shared" si="11"/>
        <v>23.3</v>
      </c>
      <c r="EF6" s="50" t="str">
        <f>IF(EF8="-","【-】","【"&amp;SUBSTITUTE(TEXT(EF8,"#,##0.0"),"-","△")&amp;"】")</f>
        <v>【23.0】</v>
      </c>
      <c r="EG6" s="51">
        <f>IF(EG8="-",NA(),EG8)</f>
        <v>4.1000000000000003E-3</v>
      </c>
      <c r="EH6" s="51">
        <f t="shared" ref="EH6:EP6" si="12">IF(EH8="-",NA(),EH8)</f>
        <v>3.8E-3</v>
      </c>
      <c r="EI6" s="51">
        <f t="shared" si="12"/>
        <v>1E-4</v>
      </c>
      <c r="EJ6" s="51">
        <f t="shared" si="12"/>
        <v>5.1999999999999998E-3</v>
      </c>
      <c r="EK6" s="51">
        <f t="shared" si="12"/>
        <v>7.1999999999999998E-3</v>
      </c>
      <c r="EL6" s="51">
        <f t="shared" si="12"/>
        <v>2.1999999999999999E-2</v>
      </c>
      <c r="EM6" s="51">
        <f t="shared" si="12"/>
        <v>3.7900000000000003E-2</v>
      </c>
      <c r="EN6" s="51">
        <f t="shared" si="12"/>
        <v>2.3E-2</v>
      </c>
      <c r="EO6" s="51">
        <f t="shared" si="12"/>
        <v>2.24E-2</v>
      </c>
      <c r="EP6" s="51">
        <f t="shared" si="12"/>
        <v>2.2700000000000001E-2</v>
      </c>
    </row>
    <row r="7" spans="1:146" s="52" customFormat="1" x14ac:dyDescent="0.2">
      <c r="A7" s="28" t="s">
        <v>119</v>
      </c>
      <c r="B7" s="43">
        <f t="shared" ref="B7:X7" si="13">B8</f>
        <v>2022</v>
      </c>
      <c r="C7" s="43">
        <f t="shared" si="13"/>
        <v>450006</v>
      </c>
      <c r="D7" s="43">
        <f t="shared" si="13"/>
        <v>47</v>
      </c>
      <c r="E7" s="43">
        <f t="shared" si="13"/>
        <v>11</v>
      </c>
      <c r="F7" s="43">
        <f t="shared" si="13"/>
        <v>1</v>
      </c>
      <c r="G7" s="43">
        <f t="shared" si="13"/>
        <v>2</v>
      </c>
      <c r="H7" s="43" t="str">
        <f t="shared" si="13"/>
        <v>宮崎県</v>
      </c>
      <c r="I7" s="43" t="str">
        <f t="shared" si="13"/>
        <v>宮崎県営国民宿舎　高千穂荘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5380</v>
      </c>
      <c r="R7" s="46">
        <f t="shared" si="13"/>
        <v>110</v>
      </c>
      <c r="S7" s="47">
        <f t="shared" si="13"/>
        <v>11266</v>
      </c>
      <c r="T7" s="48" t="str">
        <f t="shared" si="13"/>
        <v>利用料金制</v>
      </c>
      <c r="U7" s="44">
        <f t="shared" si="13"/>
        <v>70</v>
      </c>
      <c r="V7" s="48" t="str">
        <f t="shared" si="13"/>
        <v>有</v>
      </c>
      <c r="W7" s="49">
        <f t="shared" si="13"/>
        <v>89.4</v>
      </c>
      <c r="X7" s="48" t="str">
        <f t="shared" si="13"/>
        <v>有</v>
      </c>
      <c r="Y7" s="50">
        <f>Y8</f>
        <v>70.900000000000006</v>
      </c>
      <c r="Z7" s="50">
        <f t="shared" ref="Z7:AH7" si="14">Z8</f>
        <v>80.2</v>
      </c>
      <c r="AA7" s="50">
        <f t="shared" si="14"/>
        <v>52.8</v>
      </c>
      <c r="AB7" s="50">
        <f t="shared" si="14"/>
        <v>93.9</v>
      </c>
      <c r="AC7" s="50">
        <f t="shared" si="14"/>
        <v>103.8</v>
      </c>
      <c r="AD7" s="50">
        <f t="shared" si="14"/>
        <v>100.3</v>
      </c>
      <c r="AE7" s="50">
        <f t="shared" si="14"/>
        <v>100.9</v>
      </c>
      <c r="AF7" s="50">
        <f t="shared" si="14"/>
        <v>83.9</v>
      </c>
      <c r="AG7" s="50">
        <f t="shared" si="14"/>
        <v>77.2</v>
      </c>
      <c r="AH7" s="50">
        <f t="shared" si="14"/>
        <v>159.1</v>
      </c>
      <c r="AI7" s="50"/>
      <c r="AJ7" s="50">
        <f>AJ8</f>
        <v>1</v>
      </c>
      <c r="AK7" s="50">
        <f t="shared" ref="AK7:AS7" si="15">AK8</f>
        <v>0</v>
      </c>
      <c r="AL7" s="50">
        <f t="shared" si="15"/>
        <v>26.8</v>
      </c>
      <c r="AM7" s="50">
        <f t="shared" si="15"/>
        <v>16.8</v>
      </c>
      <c r="AN7" s="50">
        <f t="shared" si="15"/>
        <v>1.6</v>
      </c>
      <c r="AO7" s="50">
        <f t="shared" si="15"/>
        <v>24.2</v>
      </c>
      <c r="AP7" s="50">
        <f t="shared" si="15"/>
        <v>30.1</v>
      </c>
      <c r="AQ7" s="50">
        <f t="shared" si="15"/>
        <v>39.9</v>
      </c>
      <c r="AR7" s="50">
        <f t="shared" si="15"/>
        <v>21.4</v>
      </c>
      <c r="AS7" s="50">
        <f t="shared" si="15"/>
        <v>14.1</v>
      </c>
      <c r="AT7" s="50"/>
      <c r="AU7" s="45">
        <f>AU8</f>
        <v>390</v>
      </c>
      <c r="AV7" s="45">
        <f t="shared" ref="AV7:BD7" si="16">AV8</f>
        <v>0</v>
      </c>
      <c r="AW7" s="45">
        <f t="shared" si="16"/>
        <v>178859</v>
      </c>
      <c r="AX7" s="45">
        <f t="shared" si="16"/>
        <v>114</v>
      </c>
      <c r="AY7" s="45">
        <f t="shared" si="16"/>
        <v>196</v>
      </c>
      <c r="AZ7" s="45">
        <f t="shared" si="16"/>
        <v>3438</v>
      </c>
      <c r="BA7" s="45">
        <f t="shared" si="16"/>
        <v>4380</v>
      </c>
      <c r="BB7" s="45">
        <f t="shared" si="16"/>
        <v>16253</v>
      </c>
      <c r="BC7" s="45">
        <f t="shared" si="16"/>
        <v>12164</v>
      </c>
      <c r="BD7" s="45">
        <f t="shared" si="16"/>
        <v>234734</v>
      </c>
      <c r="BE7" s="45"/>
      <c r="BF7" s="50">
        <f>BF8</f>
        <v>42.8</v>
      </c>
      <c r="BG7" s="50">
        <f t="shared" ref="BG7:BO7" si="17">BG8</f>
        <v>40.299999999999997</v>
      </c>
      <c r="BH7" s="50">
        <f t="shared" si="17"/>
        <v>0.7</v>
      </c>
      <c r="BI7" s="50">
        <f t="shared" si="17"/>
        <v>40.799999999999997</v>
      </c>
      <c r="BJ7" s="50">
        <f t="shared" si="17"/>
        <v>59.4</v>
      </c>
      <c r="BK7" s="50">
        <f t="shared" si="17"/>
        <v>14.2</v>
      </c>
      <c r="BL7" s="50">
        <f t="shared" si="17"/>
        <v>13.2</v>
      </c>
      <c r="BM7" s="50">
        <f t="shared" si="17"/>
        <v>2.8</v>
      </c>
      <c r="BN7" s="50">
        <f t="shared" si="17"/>
        <v>18.399999999999999</v>
      </c>
      <c r="BO7" s="50">
        <f t="shared" si="17"/>
        <v>26.2</v>
      </c>
      <c r="BP7" s="50"/>
      <c r="BQ7" s="50">
        <f>BQ8</f>
        <v>38</v>
      </c>
      <c r="BR7" s="50">
        <f t="shared" ref="BR7:BZ7" si="18">BR8</f>
        <v>34.5</v>
      </c>
      <c r="BS7" s="50">
        <f t="shared" si="18"/>
        <v>1549.1</v>
      </c>
      <c r="BT7" s="50">
        <f t="shared" si="18"/>
        <v>52</v>
      </c>
      <c r="BU7" s="50">
        <f t="shared" si="18"/>
        <v>41</v>
      </c>
      <c r="BV7" s="50">
        <f t="shared" si="18"/>
        <v>39.1</v>
      </c>
      <c r="BW7" s="50">
        <f t="shared" si="18"/>
        <v>47.7</v>
      </c>
      <c r="BX7" s="50">
        <f t="shared" si="18"/>
        <v>78.5</v>
      </c>
      <c r="BY7" s="50">
        <f t="shared" si="18"/>
        <v>52.3</v>
      </c>
      <c r="BZ7" s="50">
        <f t="shared" si="18"/>
        <v>27.7</v>
      </c>
      <c r="CA7" s="50"/>
      <c r="CB7" s="50">
        <f>CB8</f>
        <v>-6.6</v>
      </c>
      <c r="CC7" s="50">
        <f t="shared" ref="CC7:CK7" si="19">CC8</f>
        <v>-8.6</v>
      </c>
      <c r="CD7" s="50">
        <f t="shared" si="19"/>
        <v>-3165.9</v>
      </c>
      <c r="CE7" s="50">
        <f t="shared" si="19"/>
        <v>-16.600000000000001</v>
      </c>
      <c r="CF7" s="50">
        <f t="shared" si="19"/>
        <v>-2.4</v>
      </c>
      <c r="CG7" s="50">
        <f t="shared" si="19"/>
        <v>-38.700000000000003</v>
      </c>
      <c r="CH7" s="50">
        <f t="shared" si="19"/>
        <v>-51.3</v>
      </c>
      <c r="CI7" s="50">
        <f t="shared" si="19"/>
        <v>-99.9</v>
      </c>
      <c r="CJ7" s="50">
        <f t="shared" si="19"/>
        <v>-6.6</v>
      </c>
      <c r="CK7" s="50">
        <f t="shared" si="19"/>
        <v>13.5</v>
      </c>
      <c r="CL7" s="50"/>
      <c r="CM7" s="45">
        <f>CM8</f>
        <v>30212</v>
      </c>
      <c r="CN7" s="45">
        <f t="shared" ref="CN7:CV7" si="20">CN8</f>
        <v>35963</v>
      </c>
      <c r="CO7" s="45">
        <f t="shared" si="20"/>
        <v>-9685</v>
      </c>
      <c r="CP7" s="45">
        <f t="shared" si="20"/>
        <v>-3580</v>
      </c>
      <c r="CQ7" s="45">
        <f t="shared" si="20"/>
        <v>6470</v>
      </c>
      <c r="CR7" s="45">
        <f t="shared" si="20"/>
        <v>-202</v>
      </c>
      <c r="CS7" s="45">
        <f t="shared" si="20"/>
        <v>-9940</v>
      </c>
      <c r="CT7" s="45">
        <f t="shared" si="20"/>
        <v>-46965</v>
      </c>
      <c r="CU7" s="45">
        <f t="shared" si="20"/>
        <v>-28874</v>
      </c>
      <c r="CV7" s="45">
        <f t="shared" si="20"/>
        <v>-4869</v>
      </c>
      <c r="CW7" s="45"/>
      <c r="CX7" s="50" t="s">
        <v>120</v>
      </c>
      <c r="CY7" s="50" t="s">
        <v>120</v>
      </c>
      <c r="CZ7" s="50" t="s">
        <v>120</v>
      </c>
      <c r="DA7" s="50" t="s">
        <v>120</v>
      </c>
      <c r="DB7" s="50" t="s">
        <v>120</v>
      </c>
      <c r="DC7" s="50" t="s">
        <v>120</v>
      </c>
      <c r="DD7" s="50" t="s">
        <v>120</v>
      </c>
      <c r="DE7" s="50" t="s">
        <v>120</v>
      </c>
      <c r="DF7" s="50" t="s">
        <v>120</v>
      </c>
      <c r="DG7" s="50" t="s">
        <v>118</v>
      </c>
      <c r="DH7" s="50"/>
      <c r="DI7" s="46">
        <f>DI8</f>
        <v>1003999</v>
      </c>
      <c r="DJ7" s="46">
        <f>DJ8</f>
        <v>0</v>
      </c>
      <c r="DK7" s="50" t="s">
        <v>120</v>
      </c>
      <c r="DL7" s="50" t="s">
        <v>120</v>
      </c>
      <c r="DM7" s="50" t="s">
        <v>120</v>
      </c>
      <c r="DN7" s="50" t="s">
        <v>120</v>
      </c>
      <c r="DO7" s="50" t="s">
        <v>120</v>
      </c>
      <c r="DP7" s="50" t="s">
        <v>120</v>
      </c>
      <c r="DQ7" s="50" t="s">
        <v>120</v>
      </c>
      <c r="DR7" s="50" t="s">
        <v>120</v>
      </c>
      <c r="DS7" s="50" t="s">
        <v>120</v>
      </c>
      <c r="DT7" s="50" t="s">
        <v>118</v>
      </c>
      <c r="DU7" s="50"/>
      <c r="DV7" s="50">
        <f>DV8</f>
        <v>25.4</v>
      </c>
      <c r="DW7" s="50">
        <f t="shared" ref="DW7:EE7" si="21">DW8</f>
        <v>0</v>
      </c>
      <c r="DX7" s="50">
        <f t="shared" si="21"/>
        <v>0</v>
      </c>
      <c r="DY7" s="50">
        <f t="shared" si="21"/>
        <v>0</v>
      </c>
      <c r="DZ7" s="50">
        <f t="shared" si="21"/>
        <v>0</v>
      </c>
      <c r="EA7" s="50">
        <f t="shared" si="21"/>
        <v>8.5</v>
      </c>
      <c r="EB7" s="50">
        <f t="shared" si="21"/>
        <v>0</v>
      </c>
      <c r="EC7" s="50">
        <f t="shared" si="21"/>
        <v>0</v>
      </c>
      <c r="ED7" s="50">
        <f t="shared" si="21"/>
        <v>37.5</v>
      </c>
      <c r="EE7" s="50">
        <f t="shared" si="21"/>
        <v>23.3</v>
      </c>
      <c r="EF7" s="50"/>
      <c r="EG7" s="51"/>
      <c r="EH7" s="51"/>
      <c r="EI7" s="51"/>
      <c r="EJ7" s="51"/>
      <c r="EK7" s="51"/>
      <c r="EL7" s="51"/>
      <c r="EM7" s="51"/>
      <c r="EN7" s="51"/>
      <c r="EO7" s="51"/>
      <c r="EP7" s="51"/>
    </row>
    <row r="8" spans="1:146" s="52" customFormat="1" x14ac:dyDescent="0.2">
      <c r="A8" s="28"/>
      <c r="B8" s="53">
        <v>2022</v>
      </c>
      <c r="C8" s="53">
        <v>450006</v>
      </c>
      <c r="D8" s="53">
        <v>47</v>
      </c>
      <c r="E8" s="53">
        <v>11</v>
      </c>
      <c r="F8" s="53">
        <v>1</v>
      </c>
      <c r="G8" s="53">
        <v>2</v>
      </c>
      <c r="H8" s="53" t="s">
        <v>121</v>
      </c>
      <c r="I8" s="53" t="s">
        <v>122</v>
      </c>
      <c r="J8" s="53" t="s">
        <v>123</v>
      </c>
      <c r="K8" s="53" t="s">
        <v>124</v>
      </c>
      <c r="L8" s="53" t="s">
        <v>125</v>
      </c>
      <c r="M8" s="53" t="s">
        <v>126</v>
      </c>
      <c r="N8" s="53" t="s">
        <v>127</v>
      </c>
      <c r="O8" s="54" t="s">
        <v>128</v>
      </c>
      <c r="P8" s="54" t="s">
        <v>128</v>
      </c>
      <c r="Q8" s="55">
        <v>5380</v>
      </c>
      <c r="R8" s="55">
        <v>110</v>
      </c>
      <c r="S8" s="56">
        <v>11266</v>
      </c>
      <c r="T8" s="57" t="s">
        <v>129</v>
      </c>
      <c r="U8" s="54">
        <v>70</v>
      </c>
      <c r="V8" s="57" t="s">
        <v>130</v>
      </c>
      <c r="W8" s="58">
        <v>89.4</v>
      </c>
      <c r="X8" s="57" t="s">
        <v>130</v>
      </c>
      <c r="Y8" s="59">
        <v>70.900000000000006</v>
      </c>
      <c r="Z8" s="59">
        <v>80.2</v>
      </c>
      <c r="AA8" s="59">
        <v>52.8</v>
      </c>
      <c r="AB8" s="59">
        <v>93.9</v>
      </c>
      <c r="AC8" s="59">
        <v>103.8</v>
      </c>
      <c r="AD8" s="59">
        <v>100.3</v>
      </c>
      <c r="AE8" s="59">
        <v>100.9</v>
      </c>
      <c r="AF8" s="59">
        <v>83.9</v>
      </c>
      <c r="AG8" s="59">
        <v>77.2</v>
      </c>
      <c r="AH8" s="59">
        <v>159.1</v>
      </c>
      <c r="AI8" s="59">
        <v>115.2</v>
      </c>
      <c r="AJ8" s="59">
        <v>1</v>
      </c>
      <c r="AK8" s="59">
        <v>0</v>
      </c>
      <c r="AL8" s="59">
        <v>26.8</v>
      </c>
      <c r="AM8" s="59">
        <v>16.8</v>
      </c>
      <c r="AN8" s="59">
        <v>1.6</v>
      </c>
      <c r="AO8" s="59">
        <v>24.2</v>
      </c>
      <c r="AP8" s="59">
        <v>30.1</v>
      </c>
      <c r="AQ8" s="59">
        <v>39.9</v>
      </c>
      <c r="AR8" s="59">
        <v>21.4</v>
      </c>
      <c r="AS8" s="59">
        <v>14.1</v>
      </c>
      <c r="AT8" s="59">
        <v>26.4</v>
      </c>
      <c r="AU8" s="60">
        <v>390</v>
      </c>
      <c r="AV8" s="60">
        <v>0</v>
      </c>
      <c r="AW8" s="60">
        <v>178859</v>
      </c>
      <c r="AX8" s="60">
        <v>114</v>
      </c>
      <c r="AY8" s="60">
        <v>196</v>
      </c>
      <c r="AZ8" s="60">
        <v>3438</v>
      </c>
      <c r="BA8" s="60">
        <v>4380</v>
      </c>
      <c r="BB8" s="60">
        <v>16253</v>
      </c>
      <c r="BC8" s="60">
        <v>12164</v>
      </c>
      <c r="BD8" s="60">
        <v>234734</v>
      </c>
      <c r="BE8" s="60">
        <v>73677</v>
      </c>
      <c r="BF8" s="59">
        <v>42.8</v>
      </c>
      <c r="BG8" s="59">
        <v>40.299999999999997</v>
      </c>
      <c r="BH8" s="59">
        <v>0.7</v>
      </c>
      <c r="BI8" s="59">
        <v>40.799999999999997</v>
      </c>
      <c r="BJ8" s="59">
        <v>59.4</v>
      </c>
      <c r="BK8" s="59">
        <v>14.2</v>
      </c>
      <c r="BL8" s="59">
        <v>13.2</v>
      </c>
      <c r="BM8" s="59">
        <v>2.8</v>
      </c>
      <c r="BN8" s="59">
        <v>18.399999999999999</v>
      </c>
      <c r="BO8" s="59">
        <v>26.2</v>
      </c>
      <c r="BP8" s="59">
        <v>16.8</v>
      </c>
      <c r="BQ8" s="59">
        <v>38</v>
      </c>
      <c r="BR8" s="59">
        <v>34.5</v>
      </c>
      <c r="BS8" s="59">
        <v>1549.1</v>
      </c>
      <c r="BT8" s="59">
        <v>52</v>
      </c>
      <c r="BU8" s="59">
        <v>41</v>
      </c>
      <c r="BV8" s="59">
        <v>39.1</v>
      </c>
      <c r="BW8" s="59">
        <v>47.7</v>
      </c>
      <c r="BX8" s="59">
        <v>78.5</v>
      </c>
      <c r="BY8" s="59">
        <v>52.3</v>
      </c>
      <c r="BZ8" s="59">
        <v>27.7</v>
      </c>
      <c r="CA8" s="59">
        <v>109.1</v>
      </c>
      <c r="CB8" s="59">
        <v>-6.6</v>
      </c>
      <c r="CC8" s="59">
        <v>-8.6</v>
      </c>
      <c r="CD8" s="59">
        <v>-3165.9</v>
      </c>
      <c r="CE8" s="61">
        <v>-16.600000000000001</v>
      </c>
      <c r="CF8" s="61">
        <v>-2.4</v>
      </c>
      <c r="CG8" s="59">
        <v>-38.700000000000003</v>
      </c>
      <c r="CH8" s="59">
        <v>-51.3</v>
      </c>
      <c r="CI8" s="59">
        <v>-99.9</v>
      </c>
      <c r="CJ8" s="59">
        <v>-6.6</v>
      </c>
      <c r="CK8" s="59">
        <v>13.5</v>
      </c>
      <c r="CL8" s="59">
        <v>-42.8</v>
      </c>
      <c r="CM8" s="60">
        <v>30212</v>
      </c>
      <c r="CN8" s="60">
        <v>35963</v>
      </c>
      <c r="CO8" s="60">
        <v>-9685</v>
      </c>
      <c r="CP8" s="60">
        <v>-3580</v>
      </c>
      <c r="CQ8" s="60">
        <v>6470</v>
      </c>
      <c r="CR8" s="60">
        <v>-202</v>
      </c>
      <c r="CS8" s="60">
        <v>-9940</v>
      </c>
      <c r="CT8" s="60">
        <v>-46965</v>
      </c>
      <c r="CU8" s="60">
        <v>-28874</v>
      </c>
      <c r="CV8" s="60">
        <v>-4869</v>
      </c>
      <c r="CW8" s="60">
        <v>-15718</v>
      </c>
      <c r="CX8" s="59" t="s">
        <v>131</v>
      </c>
      <c r="CY8" s="59" t="s">
        <v>131</v>
      </c>
      <c r="CZ8" s="59" t="s">
        <v>131</v>
      </c>
      <c r="DA8" s="59" t="s">
        <v>131</v>
      </c>
      <c r="DB8" s="59" t="s">
        <v>131</v>
      </c>
      <c r="DC8" s="59" t="s">
        <v>131</v>
      </c>
      <c r="DD8" s="59" t="s">
        <v>131</v>
      </c>
      <c r="DE8" s="59" t="s">
        <v>131</v>
      </c>
      <c r="DF8" s="59" t="s">
        <v>131</v>
      </c>
      <c r="DG8" s="59" t="s">
        <v>131</v>
      </c>
      <c r="DH8" s="59" t="s">
        <v>131</v>
      </c>
      <c r="DI8" s="55">
        <v>1003999</v>
      </c>
      <c r="DJ8" s="55">
        <v>0</v>
      </c>
      <c r="DK8" s="59" t="s">
        <v>131</v>
      </c>
      <c r="DL8" s="59" t="s">
        <v>131</v>
      </c>
      <c r="DM8" s="59" t="s">
        <v>131</v>
      </c>
      <c r="DN8" s="59" t="s">
        <v>131</v>
      </c>
      <c r="DO8" s="59" t="s">
        <v>131</v>
      </c>
      <c r="DP8" s="59" t="s">
        <v>131</v>
      </c>
      <c r="DQ8" s="59" t="s">
        <v>131</v>
      </c>
      <c r="DR8" s="59" t="s">
        <v>131</v>
      </c>
      <c r="DS8" s="59" t="s">
        <v>131</v>
      </c>
      <c r="DT8" s="59" t="s">
        <v>131</v>
      </c>
      <c r="DU8" s="59" t="s">
        <v>131</v>
      </c>
      <c r="DV8" s="59">
        <v>25.4</v>
      </c>
      <c r="DW8" s="59">
        <v>0</v>
      </c>
      <c r="DX8" s="59">
        <v>0</v>
      </c>
      <c r="DY8" s="59">
        <v>0</v>
      </c>
      <c r="DZ8" s="59">
        <v>0</v>
      </c>
      <c r="EA8" s="59">
        <v>8.5</v>
      </c>
      <c r="EB8" s="59">
        <v>0</v>
      </c>
      <c r="EC8" s="59">
        <v>0</v>
      </c>
      <c r="ED8" s="59">
        <v>37.5</v>
      </c>
      <c r="EE8" s="59">
        <v>23.3</v>
      </c>
      <c r="EF8" s="59">
        <v>23</v>
      </c>
      <c r="EG8" s="62">
        <v>4.1000000000000003E-3</v>
      </c>
      <c r="EH8" s="62">
        <v>3.8E-3</v>
      </c>
      <c r="EI8" s="62">
        <v>1E-4</v>
      </c>
      <c r="EJ8" s="62">
        <v>5.1999999999999998E-3</v>
      </c>
      <c r="EK8" s="62">
        <v>7.1999999999999998E-3</v>
      </c>
      <c r="EL8" s="62">
        <v>2.1999999999999999E-2</v>
      </c>
      <c r="EM8" s="62">
        <v>3.7900000000000003E-2</v>
      </c>
      <c r="EN8" s="62">
        <v>2.3E-2</v>
      </c>
      <c r="EO8" s="62">
        <v>2.24E-2</v>
      </c>
      <c r="EP8" s="62">
        <v>2.2700000000000001E-2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2024-02-02T11:30:03Z</cp:lastPrinted>
  <dcterms:created xsi:type="dcterms:W3CDTF">2024-01-11T00:07:35Z</dcterms:created>
  <dcterms:modified xsi:type="dcterms:W3CDTF">2024-02-02T11:30:04Z</dcterms:modified>
  <cp:category/>
</cp:coreProperties>
</file>