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KANRI\share\管理班\井上\R5\調査もの\【依頼・126（金）〆切】公営企業に係る経営比較分析表（令和４年度決算）の分析等\"/>
    </mc:Choice>
  </mc:AlternateContent>
  <workbookProtection workbookAlgorithmName="SHA-512" workbookHashValue="LzHfyTT9VVn2SWt2ONWbzDDyX+J1+OlGF0Q/F9bdgWJ3wApwPpG8iu3DDetOqDFhTLtP2YAWWa7uFcktSV3p1A==" workbookSaltValue="P4doYYFn4Poss6+STf9pFA==" workbookSpinCount="100000" lockStructure="1"/>
  <bookViews>
    <workbookView xWindow="0" yWindow="0" windowWidth="15360" windowHeight="71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LT76" i="4"/>
  <c r="GQ51" i="4"/>
  <c r="LH30" i="4"/>
  <c r="IE76" i="4"/>
  <c r="BZ30" i="4"/>
  <c r="BG30" i="4"/>
  <c r="LE76" i="4"/>
  <c r="HP76" i="4"/>
  <c r="AV76" i="4"/>
  <c r="KO51" i="4"/>
  <c r="FX51" i="4"/>
  <c r="KO30" i="4"/>
  <c r="BG51" i="4"/>
  <c r="FX30" i="4"/>
  <c r="JV30" i="4"/>
  <c r="HA76" i="4"/>
  <c r="AN51" i="4"/>
  <c r="FE30" i="4"/>
  <c r="AG76" i="4"/>
  <c r="AN30" i="4"/>
  <c r="KP76" i="4"/>
  <c r="FE51" i="4"/>
  <c r="JV51" i="4"/>
  <c r="JC51" i="4"/>
  <c r="KA76" i="4"/>
  <c r="EL51" i="4"/>
  <c r="JC30" i="4"/>
  <c r="U30" i="4"/>
  <c r="GL76" i="4"/>
  <c r="U51" i="4"/>
  <c r="EL30" i="4"/>
  <c r="R76"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<sst xmlns="http://schemas.openxmlformats.org/spreadsheetml/2006/main" count="278" uniqueCount="136">
  <si>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</si>
  <si>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</si>
  <si>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</si>
  <si>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</si>
  <si>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</si>
  <si>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</si>
  <si>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</si>
  <si>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</si>
  <si>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</si>
  <si>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</si>
  <si>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</si>
  <si>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</si>
  <si>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</si>
  <si>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</si>
  <si>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</si>
  <si>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</si>
  <si>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</si>
  <si>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</si>
  <si>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</si>
  <si>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</si>
  <si>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</si>
  <si>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</si>
  <si>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</si>
  <si>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</si>
  <si>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</si>
  <si>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</si>
  <si>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</si>
  <si>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</si>
  <si>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</si>
  <si>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</si>
  <si>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</si>
  <si>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</si>
  <si>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</si>
  <si>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</si>
  <si>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</si>
  <si>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</si>
  <si>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</si>
  <si>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</si>
  <si>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</si>
  <si>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</si>
  <si>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</si>
  <si>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</si>
  <si>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</si>
  <si>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</si>
  <si>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</si>
  <si>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</si>
  <si>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</si>
  <si>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</si>
  <si>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</si>
  <si>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</si>
  <si>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</si>
  <si>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</si>
  <si>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</si>
  <si>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</si>
  <si>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</si>
  <si>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</si>
  <si>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</si>
  <si>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</si>
  <si>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</si>
  <si>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</si>
  <si>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</si>
  <si>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</si>
  <si>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</si>
  <si>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</si>
  <si>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</si>
  <si>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</si>
  <si>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</si>
  <si>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</si>
  <si>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</si>
  <si>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</si>
  <si>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</si>
  <si>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</si>
  <si>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</si>
  <si>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</si>
  <si>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</si>
  <si>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</si>
  <si>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</si>
  <si>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</si>
  <si>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</si>
  <si>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</si>
  <si>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</si>
  <si>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</si>
  <si>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</si>
  <si>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</si>
  <si>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</si>
  <si>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</si>
  <si>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</si>
  <si>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</si>
  <si>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</si>
  <si>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</si>
  <si>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</si>
  <si>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</si>
  <si>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</si>
  <si>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</si>
  <si>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</si>
  <si>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</si>
  <si>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</si>
  <si>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</si>
  <si>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</si>
  <si>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</si>
  <si>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</si>
  <si>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</si>
  <si>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当該値(N-1)</t>
    <phoneticPr fontId="5"/>
  </si>
  <si>
    <t>当該値(N-2)</t>
    <phoneticPr fontId="5"/>
  </si>
  <si>
    <t>当該値(N)</t>
    <phoneticPr fontId="5"/>
  </si>
  <si>
    <t>当該値(N-2)</t>
    <phoneticPr fontId="5"/>
  </si>
  <si>
    <t>当該値(N)</t>
    <phoneticPr fontId="5"/>
  </si>
  <si>
    <t>当該値(N-4)</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</si>
  <si>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</si>
  <si>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</si>
  <si>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</si>
  <si>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</si>
  <si>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</si>
  <si>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</si>
  <si>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</si>
  <si>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</si>
  <si>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</si>
  <si>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</si>
  <si>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</si>
  <si>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</si>
  <si>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</si>
  <si>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</si>
  <si>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</si>
  <si>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</si>
  <si>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</si>
  <si>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</si>
  <si>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</si>
  <si>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</si>
  <si>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</si>
  <si>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</si>
  <si>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</si>
  <si>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</si>
  <si>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に利用料収入が供用開始以来最高額となり、令和元年度まで良好な状態が続いたこと、施設修繕費は増加傾向にあるものの、地方債償還がピークを過ぎたことから、収益的収支比率は大きく改善し、良好な状況にある。
　しかし、令和2、3年度はコロナ禍において社会経済活動が縮小したことに伴い駐車需要が減少。令和4年度は改善傾向にあり、収益的収支比率は低下しているが、その他の数値は改善している。
　一般会計からの繰り入れは近年行っておらず、売上高GOP比率、EBITDAも新型コロナウイルス感染症の影響でやや低下したが問題ない範囲である。</t>
    <rPh sb="116" eb="118">
      <t>ネンド</t>
    </rPh>
    <rPh sb="122" eb="123">
      <t>カ</t>
    </rPh>
    <rPh sb="141" eb="142">
      <t>トモナ</t>
    </rPh>
    <rPh sb="151" eb="153">
      <t>レイワ</t>
    </rPh>
    <rPh sb="154" eb="156">
      <t>ネンド</t>
    </rPh>
    <rPh sb="157" eb="161">
      <t>カイゼンケイコウ</t>
    </rPh>
    <rPh sb="183" eb="184">
      <t>タ</t>
    </rPh>
    <rPh sb="185" eb="187">
      <t>スウチ</t>
    </rPh>
    <rPh sb="188" eb="190">
      <t>カイゼン</t>
    </rPh>
    <phoneticPr fontId="5"/>
  </si>
  <si>
    <t>　地方債の償還が、ピークを過ぎ、令和12年度までに完済予定である。
　一方、供用開始から25年が経過し、今後、施設修繕費等の増加が見込まれることから、優先順位を付けて改修を実施し、長寿命化と平準化を図る必要がある。</t>
    <rPh sb="13" eb="14">
      <t>ス</t>
    </rPh>
    <rPh sb="35" eb="37">
      <t>イッポウ</t>
    </rPh>
    <rPh sb="52" eb="54">
      <t>コンゴ</t>
    </rPh>
    <rPh sb="60" eb="61">
      <t>トウ</t>
    </rPh>
    <rPh sb="62" eb="64">
      <t>ゾウカ</t>
    </rPh>
    <rPh sb="65" eb="67">
      <t>ミコ</t>
    </rPh>
    <rPh sb="90" eb="91">
      <t>チョウ</t>
    </rPh>
    <rPh sb="95" eb="98">
      <t>ヘイジュンカ</t>
    </rPh>
    <rPh sb="99" eb="100">
      <t>ハカ</t>
    </rPh>
    <phoneticPr fontId="5"/>
  </si>
  <si>
    <t>　令和元年度までは、日中に満車になることも珍しくなく、稼働率も高い水準を維持してきたが、令和2、3年度はコロナ禍に伴い社会経済活動が縮小したことにより駐車需要も減少、稼働率も低下したが、令和4年度は回復過程にある。</t>
    <rPh sb="50" eb="51">
      <t>ド</t>
    </rPh>
    <rPh sb="55" eb="56">
      <t>カ</t>
    </rPh>
    <rPh sb="93" eb="95">
      <t>レイワ</t>
    </rPh>
    <rPh sb="96" eb="98">
      <t>ネンド</t>
    </rPh>
    <phoneticPr fontId="5"/>
  </si>
  <si>
    <t xml:space="preserve">　県民広場地下駐車場は、行政・商業の中心である県庁周辺地区の駐車場不足や交通混雑の緩和を図るとともに、地域の活性化に資することを目的として設置された。
　起債償還額がピークを過ぎ、収益的収支比率等は好転したが、令和2、3年度はコロナ禍の影響でやや低下し、令和4年度は回復過程にある。
　供用開始後25年が経過し、今後、施設の老朽化による修繕費の増加が見込まれることから、計画的に改修を行い、費用負担の平準化と長寿命化を図っていく必要がある。
　地下式という構造から光熱水費（特に電気料金）が運営経費に占める割合が大きいことから、設備、機器の更新に際しては省エネ機器の積極的な導入を図る必要がある。
</t>
    <rPh sb="99" eb="101">
      <t>コウテン</t>
    </rPh>
    <rPh sb="116" eb="117">
      <t>カ</t>
    </rPh>
    <rPh sb="118" eb="120">
      <t>エイキョウ</t>
    </rPh>
    <rPh sb="127" eb="129">
      <t>レイワ</t>
    </rPh>
    <rPh sb="130" eb="132">
      <t>ネンド</t>
    </rPh>
    <rPh sb="133" eb="137">
      <t>カイフクカテイ</t>
    </rPh>
    <rPh sb="156" eb="158">
      <t>コンゴ</t>
    </rPh>
    <rPh sb="204" eb="205">
      <t>チョウ</t>
    </rPh>
    <rPh sb="205" eb="208">
      <t>ジュミョウカ</t>
    </rPh>
    <rPh sb="283" eb="286">
      <t>セッキョクテキ</t>
    </rPh>
    <rPh sb="290" eb="29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</si>
</sst>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225.8</c:v>
                </c:pt>
                <c:pt idx="1">
                  <c:v>214.1</c:v>
                </c:pt>
                <c:pt idx="2">
                  <c:v>169.6</c:v>
                </c:pt>
                <c:pt idx="3">
                  <c:v>166.5</c:v>
                </c:pt>
                <c:pt idx="4">
                  <c:v>140.69999999999999</c:v>
                </c:pt>
              </c:numCache>
            </c:numRef>
          </c:val>
          <c:extLst>
            <c:ext xmlns:c16="http://schemas.microsoft.com/office/drawing/2014/chart" uri="{C3380CC4-5D6E-409C-BE32-E72D297353CC}">
              <c16:uniqueId val="{00000000-D6EC-4730-B2C4-B88ACB0066D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D6EC-4730-B2C4-B88ACB0066D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33.1</c:v>
                </c:pt>
                <c:pt idx="1">
                  <c:v>28.4</c:v>
                </c:pt>
                <c:pt idx="2">
                  <c:v>34</c:v>
                </c:pt>
                <c:pt idx="3">
                  <c:v>32.9</c:v>
                </c:pt>
                <c:pt idx="4">
                  <c:v>25.7</c:v>
                </c:pt>
              </c:numCache>
            </c:numRef>
          </c:val>
          <c:extLst>
            <c:ext xmlns:c16="http://schemas.microsoft.com/office/drawing/2014/chart" uri="{C3380CC4-5D6E-409C-BE32-E72D297353CC}">
              <c16:uniqueId val="{00000000-AF2A-45D3-8956-CF24AF4A7B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AF2A-45D3-8956-CF24AF4A7B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1F5-467F-AFA6-BA4D6EDE7E1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F5-467F-AFA6-BA4D6EDE7E1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357-494F-98C7-B3B3A57FAA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57-494F-98C7-B3B3A57FAAE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87-40CD-9F70-18982A8AA38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2087-40CD-9F70-18982A8AA38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CD7-4E8C-B70A-BEDF8A1C9AB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6CD7-4E8C-B70A-BEDF8A1C9AB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257.5</c:v>
                </c:pt>
                <c:pt idx="1">
                  <c:v>247</c:v>
                </c:pt>
                <c:pt idx="2">
                  <c:v>197</c:v>
                </c:pt>
                <c:pt idx="3">
                  <c:v>197.5</c:v>
                </c:pt>
                <c:pt idx="4">
                  <c:v>217.5</c:v>
                </c:pt>
              </c:numCache>
            </c:numRef>
          </c:val>
          <c:extLst>
            <c:ext xmlns:c16="http://schemas.microsoft.com/office/drawing/2014/chart" uri="{C3380CC4-5D6E-409C-BE32-E72D297353CC}">
              <c16:uniqueId val="{00000000-B452-4CC2-A8A0-AD4947E5CF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B452-4CC2-A8A0-AD4947E5CF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c:v>
                </c:pt>
                <c:pt idx="1">
                  <c:v>59.5</c:v>
                </c:pt>
                <c:pt idx="2">
                  <c:v>44.5</c:v>
                </c:pt>
                <c:pt idx="3">
                  <c:v>44.7</c:v>
                </c:pt>
                <c:pt idx="4">
                  <c:v>70.900000000000006</c:v>
                </c:pt>
              </c:numCache>
            </c:numRef>
          </c:val>
          <c:extLst>
            <c:ext xmlns:c16="http://schemas.microsoft.com/office/drawing/2014/chart" uri="{C3380CC4-5D6E-409C-BE32-E72D297353CC}">
              <c16:uniqueId val="{00000000-B6ED-4D83-B91C-D338CE5D44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B6ED-4D83-B91C-D338CE5D44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75350</c:v>
                </c:pt>
                <c:pt idx="1">
                  <c:v>72888</c:v>
                </c:pt>
                <c:pt idx="2">
                  <c:v>41154</c:v>
                </c:pt>
                <c:pt idx="3">
                  <c:v>38208</c:v>
                </c:pt>
                <c:pt idx="4">
                  <c:v>46434</c:v>
                </c:pt>
              </c:numCache>
            </c:numRef>
          </c:val>
          <c:extLst>
            <c:ext xmlns:c16="http://schemas.microsoft.com/office/drawing/2014/chart" uri="{C3380CC4-5D6E-409C-BE32-E72D297353CC}">
              <c16:uniqueId val="{00000000-F80E-4C85-BC5D-9F46CE29E6B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F80E-4C85-BC5D-9F46CE29E6B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L31" zoomScale="75" zoomScaleNormal="7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沖縄県　県民広場地下駐車場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10883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225.8</v>
      </c>
      <c r="V31" s="113"/>
      <c r="W31" s="113"/>
      <c r="X31" s="113"/>
      <c r="Y31" s="113"/>
      <c r="Z31" s="113"/>
      <c r="AA31" s="113"/>
      <c r="AB31" s="113"/>
      <c r="AC31" s="113"/>
      <c r="AD31" s="113"/>
      <c r="AE31" s="113"/>
      <c r="AF31" s="113"/>
      <c r="AG31" s="113"/>
      <c r="AH31" s="113"/>
      <c r="AI31" s="113"/>
      <c r="AJ31" s="113"/>
      <c r="AK31" s="113"/>
      <c r="AL31" s="113"/>
      <c r="AM31" s="113"/>
      <c r="AN31" s="113">
        <f>データ!Z7</f>
        <v>214.1</v>
      </c>
      <c r="AO31" s="113"/>
      <c r="AP31" s="113"/>
      <c r="AQ31" s="113"/>
      <c r="AR31" s="113"/>
      <c r="AS31" s="113"/>
      <c r="AT31" s="113"/>
      <c r="AU31" s="113"/>
      <c r="AV31" s="113"/>
      <c r="AW31" s="113"/>
      <c r="AX31" s="113"/>
      <c r="AY31" s="113"/>
      <c r="AZ31" s="113"/>
      <c r="BA31" s="113"/>
      <c r="BB31" s="113"/>
      <c r="BC31" s="113"/>
      <c r="BD31" s="113"/>
      <c r="BE31" s="113"/>
      <c r="BF31" s="113"/>
      <c r="BG31" s="113">
        <f>データ!AA7</f>
        <v>169.6</v>
      </c>
      <c r="BH31" s="113"/>
      <c r="BI31" s="113"/>
      <c r="BJ31" s="113"/>
      <c r="BK31" s="113"/>
      <c r="BL31" s="113"/>
      <c r="BM31" s="113"/>
      <c r="BN31" s="113"/>
      <c r="BO31" s="113"/>
      <c r="BP31" s="113"/>
      <c r="BQ31" s="113"/>
      <c r="BR31" s="113"/>
      <c r="BS31" s="113"/>
      <c r="BT31" s="113"/>
      <c r="BU31" s="113"/>
      <c r="BV31" s="113"/>
      <c r="BW31" s="113"/>
      <c r="BX31" s="113"/>
      <c r="BY31" s="113"/>
      <c r="BZ31" s="113">
        <f>データ!AB7</f>
        <v>166.5</v>
      </c>
      <c r="CA31" s="113"/>
      <c r="CB31" s="113"/>
      <c r="CC31" s="113"/>
      <c r="CD31" s="113"/>
      <c r="CE31" s="113"/>
      <c r="CF31" s="113"/>
      <c r="CG31" s="113"/>
      <c r="CH31" s="113"/>
      <c r="CI31" s="113"/>
      <c r="CJ31" s="113"/>
      <c r="CK31" s="113"/>
      <c r="CL31" s="113"/>
      <c r="CM31" s="113"/>
      <c r="CN31" s="113"/>
      <c r="CO31" s="113"/>
      <c r="CP31" s="113"/>
      <c r="CQ31" s="113"/>
      <c r="CR31" s="113"/>
      <c r="CS31" s="113">
        <f>データ!AC7</f>
        <v>140.69999999999999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257.5</v>
      </c>
      <c r="JD31" s="115"/>
      <c r="JE31" s="115"/>
      <c r="JF31" s="115"/>
      <c r="JG31" s="115"/>
      <c r="JH31" s="115"/>
      <c r="JI31" s="115"/>
      <c r="JJ31" s="115"/>
      <c r="JK31" s="115"/>
      <c r="JL31" s="115"/>
      <c r="JM31" s="115"/>
      <c r="JN31" s="115"/>
      <c r="JO31" s="115"/>
      <c r="JP31" s="115"/>
      <c r="JQ31" s="115"/>
      <c r="JR31" s="115"/>
      <c r="JS31" s="115"/>
      <c r="JT31" s="115"/>
      <c r="JU31" s="116"/>
      <c r="JV31" s="114">
        <f>データ!DL7</f>
        <v>247</v>
      </c>
      <c r="JW31" s="115"/>
      <c r="JX31" s="115"/>
      <c r="JY31" s="115"/>
      <c r="JZ31" s="115"/>
      <c r="KA31" s="115"/>
      <c r="KB31" s="115"/>
      <c r="KC31" s="115"/>
      <c r="KD31" s="115"/>
      <c r="KE31" s="115"/>
      <c r="KF31" s="115"/>
      <c r="KG31" s="115"/>
      <c r="KH31" s="115"/>
      <c r="KI31" s="115"/>
      <c r="KJ31" s="115"/>
      <c r="KK31" s="115"/>
      <c r="KL31" s="115"/>
      <c r="KM31" s="115"/>
      <c r="KN31" s="116"/>
      <c r="KO31" s="114">
        <f>データ!DM7</f>
        <v>197</v>
      </c>
      <c r="KP31" s="115"/>
      <c r="KQ31" s="115"/>
      <c r="KR31" s="115"/>
      <c r="KS31" s="115"/>
      <c r="KT31" s="115"/>
      <c r="KU31" s="115"/>
      <c r="KV31" s="115"/>
      <c r="KW31" s="115"/>
      <c r="KX31" s="115"/>
      <c r="KY31" s="115"/>
      <c r="KZ31" s="115"/>
      <c r="LA31" s="115"/>
      <c r="LB31" s="115"/>
      <c r="LC31" s="115"/>
      <c r="LD31" s="115"/>
      <c r="LE31" s="115"/>
      <c r="LF31" s="115"/>
      <c r="LG31" s="116"/>
      <c r="LH31" s="114">
        <f>データ!DN7</f>
        <v>197.5</v>
      </c>
      <c r="LI31" s="115"/>
      <c r="LJ31" s="115"/>
      <c r="LK31" s="115"/>
      <c r="LL31" s="115"/>
      <c r="LM31" s="115"/>
      <c r="LN31" s="115"/>
      <c r="LO31" s="115"/>
      <c r="LP31" s="115"/>
      <c r="LQ31" s="115"/>
      <c r="LR31" s="115"/>
      <c r="LS31" s="115"/>
      <c r="LT31" s="115"/>
      <c r="LU31" s="115"/>
      <c r="LV31" s="115"/>
      <c r="LW31" s="115"/>
      <c r="LX31" s="115"/>
      <c r="LY31" s="115"/>
      <c r="LZ31" s="116"/>
      <c r="MA31" s="114">
        <f>データ!DO7</f>
        <v>217.5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150.30000000000001</v>
      </c>
      <c r="V32" s="113"/>
      <c r="W32" s="113"/>
      <c r="X32" s="113"/>
      <c r="Y32" s="113"/>
      <c r="Z32" s="113"/>
      <c r="AA32" s="113"/>
      <c r="AB32" s="113"/>
      <c r="AC32" s="113"/>
      <c r="AD32" s="113"/>
      <c r="AE32" s="113"/>
      <c r="AF32" s="113"/>
      <c r="AG32" s="113"/>
      <c r="AH32" s="113"/>
      <c r="AI32" s="113"/>
      <c r="AJ32" s="113"/>
      <c r="AK32" s="113"/>
      <c r="AL32" s="113"/>
      <c r="AM32" s="113"/>
      <c r="AN32" s="113">
        <f>データ!AE7</f>
        <v>136.1</v>
      </c>
      <c r="AO32" s="113"/>
      <c r="AP32" s="113"/>
      <c r="AQ32" s="113"/>
      <c r="AR32" s="113"/>
      <c r="AS32" s="113"/>
      <c r="AT32" s="113"/>
      <c r="AU32" s="113"/>
      <c r="AV32" s="113"/>
      <c r="AW32" s="113"/>
      <c r="AX32" s="113"/>
      <c r="AY32" s="113"/>
      <c r="AZ32" s="113"/>
      <c r="BA32" s="113"/>
      <c r="BB32" s="113"/>
      <c r="BC32" s="113"/>
      <c r="BD32" s="113"/>
      <c r="BE32" s="113"/>
      <c r="BF32" s="113"/>
      <c r="BG32" s="113">
        <f>データ!AF7</f>
        <v>127.8</v>
      </c>
      <c r="BH32" s="113"/>
      <c r="BI32" s="113"/>
      <c r="BJ32" s="113"/>
      <c r="BK32" s="113"/>
      <c r="BL32" s="113"/>
      <c r="BM32" s="113"/>
      <c r="BN32" s="113"/>
      <c r="BO32" s="113"/>
      <c r="BP32" s="113"/>
      <c r="BQ32" s="113"/>
      <c r="BR32" s="113"/>
      <c r="BS32" s="113"/>
      <c r="BT32" s="113"/>
      <c r="BU32" s="113"/>
      <c r="BV32" s="113"/>
      <c r="BW32" s="113"/>
      <c r="BX32" s="113"/>
      <c r="BY32" s="113"/>
      <c r="BZ32" s="113">
        <f>データ!AG7</f>
        <v>146.5</v>
      </c>
      <c r="CA32" s="113"/>
      <c r="CB32" s="113"/>
      <c r="CC32" s="113"/>
      <c r="CD32" s="113"/>
      <c r="CE32" s="113"/>
      <c r="CF32" s="113"/>
      <c r="CG32" s="113"/>
      <c r="CH32" s="113"/>
      <c r="CI32" s="113"/>
      <c r="CJ32" s="113"/>
      <c r="CK32" s="113"/>
      <c r="CL32" s="113"/>
      <c r="CM32" s="113"/>
      <c r="CN32" s="113"/>
      <c r="CO32" s="113"/>
      <c r="CP32" s="113"/>
      <c r="CQ32" s="113"/>
      <c r="CR32" s="113"/>
      <c r="CS32" s="113">
        <f>データ!AH7</f>
        <v>142.69999999999999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4.0999999999999996</v>
      </c>
      <c r="FF32" s="113"/>
      <c r="FG32" s="113"/>
      <c r="FH32" s="113"/>
      <c r="FI32" s="113"/>
      <c r="FJ32" s="113"/>
      <c r="FK32" s="113"/>
      <c r="FL32" s="113"/>
      <c r="FM32" s="113"/>
      <c r="FN32" s="113"/>
      <c r="FO32" s="113"/>
      <c r="FP32" s="113"/>
      <c r="FQ32" s="113"/>
      <c r="FR32" s="113"/>
      <c r="FS32" s="113"/>
      <c r="FT32" s="113"/>
      <c r="FU32" s="113"/>
      <c r="FV32" s="113"/>
      <c r="FW32" s="113"/>
      <c r="FX32" s="113">
        <f>データ!AQ7</f>
        <v>6.6</v>
      </c>
      <c r="FY32" s="113"/>
      <c r="FZ32" s="113"/>
      <c r="GA32" s="113"/>
      <c r="GB32" s="113"/>
      <c r="GC32" s="113"/>
      <c r="GD32" s="113"/>
      <c r="GE32" s="113"/>
      <c r="GF32" s="113"/>
      <c r="GG32" s="113"/>
      <c r="GH32" s="113"/>
      <c r="GI32" s="113"/>
      <c r="GJ32" s="113"/>
      <c r="GK32" s="113"/>
      <c r="GL32" s="113"/>
      <c r="GM32" s="113"/>
      <c r="GN32" s="113"/>
      <c r="GO32" s="113"/>
      <c r="GP32" s="113"/>
      <c r="GQ32" s="113">
        <f>データ!AR7</f>
        <v>5.5</v>
      </c>
      <c r="GR32" s="113"/>
      <c r="GS32" s="113"/>
      <c r="GT32" s="113"/>
      <c r="GU32" s="113"/>
      <c r="GV32" s="113"/>
      <c r="GW32" s="113"/>
      <c r="GX32" s="113"/>
      <c r="GY32" s="113"/>
      <c r="GZ32" s="113"/>
      <c r="HA32" s="113"/>
      <c r="HB32" s="113"/>
      <c r="HC32" s="113"/>
      <c r="HD32" s="113"/>
      <c r="HE32" s="113"/>
      <c r="HF32" s="113"/>
      <c r="HG32" s="113"/>
      <c r="HH32" s="113"/>
      <c r="HI32" s="113"/>
      <c r="HJ32" s="113">
        <f>データ!AS7</f>
        <v>4.0999999999999996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161.5</v>
      </c>
      <c r="JD32" s="115"/>
      <c r="JE32" s="115"/>
      <c r="JF32" s="115"/>
      <c r="JG32" s="115"/>
      <c r="JH32" s="115"/>
      <c r="JI32" s="115"/>
      <c r="JJ32" s="115"/>
      <c r="JK32" s="115"/>
      <c r="JL32" s="115"/>
      <c r="JM32" s="115"/>
      <c r="JN32" s="115"/>
      <c r="JO32" s="115"/>
      <c r="JP32" s="115"/>
      <c r="JQ32" s="115"/>
      <c r="JR32" s="115"/>
      <c r="JS32" s="115"/>
      <c r="JT32" s="115"/>
      <c r="JU32" s="116"/>
      <c r="JV32" s="114">
        <f>データ!DQ7</f>
        <v>156.5</v>
      </c>
      <c r="JW32" s="115"/>
      <c r="JX32" s="115"/>
      <c r="JY32" s="115"/>
      <c r="JZ32" s="115"/>
      <c r="KA32" s="115"/>
      <c r="KB32" s="115"/>
      <c r="KC32" s="115"/>
      <c r="KD32" s="115"/>
      <c r="KE32" s="115"/>
      <c r="KF32" s="115"/>
      <c r="KG32" s="115"/>
      <c r="KH32" s="115"/>
      <c r="KI32" s="115"/>
      <c r="KJ32" s="115"/>
      <c r="KK32" s="115"/>
      <c r="KL32" s="115"/>
      <c r="KM32" s="115"/>
      <c r="KN32" s="116"/>
      <c r="KO32" s="114">
        <f>データ!DR7</f>
        <v>131</v>
      </c>
      <c r="KP32" s="115"/>
      <c r="KQ32" s="115"/>
      <c r="KR32" s="115"/>
      <c r="KS32" s="115"/>
      <c r="KT32" s="115"/>
      <c r="KU32" s="115"/>
      <c r="KV32" s="115"/>
      <c r="KW32" s="115"/>
      <c r="KX32" s="115"/>
      <c r="KY32" s="115"/>
      <c r="KZ32" s="115"/>
      <c r="LA32" s="115"/>
      <c r="LB32" s="115"/>
      <c r="LC32" s="115"/>
      <c r="LD32" s="115"/>
      <c r="LE32" s="115"/>
      <c r="LF32" s="115"/>
      <c r="LG32" s="116"/>
      <c r="LH32" s="114">
        <f>データ!DS7</f>
        <v>136.80000000000001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145.1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60</v>
      </c>
      <c r="EM52" s="113"/>
      <c r="EN52" s="113"/>
      <c r="EO52" s="113"/>
      <c r="EP52" s="113"/>
      <c r="EQ52" s="113"/>
      <c r="ER52" s="113"/>
      <c r="ES52" s="113"/>
      <c r="ET52" s="113"/>
      <c r="EU52" s="113"/>
      <c r="EV52" s="113"/>
      <c r="EW52" s="113"/>
      <c r="EX52" s="113"/>
      <c r="EY52" s="113"/>
      <c r="EZ52" s="113"/>
      <c r="FA52" s="113"/>
      <c r="FB52" s="113"/>
      <c r="FC52" s="113"/>
      <c r="FD52" s="113"/>
      <c r="FE52" s="113">
        <f>データ!BG7</f>
        <v>59.5</v>
      </c>
      <c r="FF52" s="113"/>
      <c r="FG52" s="113"/>
      <c r="FH52" s="113"/>
      <c r="FI52" s="113"/>
      <c r="FJ52" s="113"/>
      <c r="FK52" s="113"/>
      <c r="FL52" s="113"/>
      <c r="FM52" s="113"/>
      <c r="FN52" s="113"/>
      <c r="FO52" s="113"/>
      <c r="FP52" s="113"/>
      <c r="FQ52" s="113"/>
      <c r="FR52" s="113"/>
      <c r="FS52" s="113"/>
      <c r="FT52" s="113"/>
      <c r="FU52" s="113"/>
      <c r="FV52" s="113"/>
      <c r="FW52" s="113"/>
      <c r="FX52" s="113">
        <f>データ!BH7</f>
        <v>44.5</v>
      </c>
      <c r="FY52" s="113"/>
      <c r="FZ52" s="113"/>
      <c r="GA52" s="113"/>
      <c r="GB52" s="113"/>
      <c r="GC52" s="113"/>
      <c r="GD52" s="113"/>
      <c r="GE52" s="113"/>
      <c r="GF52" s="113"/>
      <c r="GG52" s="113"/>
      <c r="GH52" s="113"/>
      <c r="GI52" s="113"/>
      <c r="GJ52" s="113"/>
      <c r="GK52" s="113"/>
      <c r="GL52" s="113"/>
      <c r="GM52" s="113"/>
      <c r="GN52" s="113"/>
      <c r="GO52" s="113"/>
      <c r="GP52" s="113"/>
      <c r="GQ52" s="113">
        <f>データ!BI7</f>
        <v>44.7</v>
      </c>
      <c r="GR52" s="113"/>
      <c r="GS52" s="113"/>
      <c r="GT52" s="113"/>
      <c r="GU52" s="113"/>
      <c r="GV52" s="113"/>
      <c r="GW52" s="113"/>
      <c r="GX52" s="113"/>
      <c r="GY52" s="113"/>
      <c r="GZ52" s="113"/>
      <c r="HA52" s="113"/>
      <c r="HB52" s="113"/>
      <c r="HC52" s="113"/>
      <c r="HD52" s="113"/>
      <c r="HE52" s="113"/>
      <c r="HF52" s="113"/>
      <c r="HG52" s="113"/>
      <c r="HH52" s="113"/>
      <c r="HI52" s="113"/>
      <c r="HJ52" s="113">
        <f>データ!BJ7</f>
        <v>70.900000000000006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75350</v>
      </c>
      <c r="JD52" s="120"/>
      <c r="JE52" s="120"/>
      <c r="JF52" s="120"/>
      <c r="JG52" s="120"/>
      <c r="JH52" s="120"/>
      <c r="JI52" s="120"/>
      <c r="JJ52" s="120"/>
      <c r="JK52" s="120"/>
      <c r="JL52" s="120"/>
      <c r="JM52" s="120"/>
      <c r="JN52" s="120"/>
      <c r="JO52" s="120"/>
      <c r="JP52" s="120"/>
      <c r="JQ52" s="120"/>
      <c r="JR52" s="120"/>
      <c r="JS52" s="120"/>
      <c r="JT52" s="120"/>
      <c r="JU52" s="120"/>
      <c r="JV52" s="120">
        <f>データ!BR7</f>
        <v>72888</v>
      </c>
      <c r="JW52" s="120"/>
      <c r="JX52" s="120"/>
      <c r="JY52" s="120"/>
      <c r="JZ52" s="120"/>
      <c r="KA52" s="120"/>
      <c r="KB52" s="120"/>
      <c r="KC52" s="120"/>
      <c r="KD52" s="120"/>
      <c r="KE52" s="120"/>
      <c r="KF52" s="120"/>
      <c r="KG52" s="120"/>
      <c r="KH52" s="120"/>
      <c r="KI52" s="120"/>
      <c r="KJ52" s="120"/>
      <c r="KK52" s="120"/>
      <c r="KL52" s="120"/>
      <c r="KM52" s="120"/>
      <c r="KN52" s="120"/>
      <c r="KO52" s="120">
        <f>データ!BS7</f>
        <v>41154</v>
      </c>
      <c r="KP52" s="120"/>
      <c r="KQ52" s="120"/>
      <c r="KR52" s="120"/>
      <c r="KS52" s="120"/>
      <c r="KT52" s="120"/>
      <c r="KU52" s="120"/>
      <c r="KV52" s="120"/>
      <c r="KW52" s="120"/>
      <c r="KX52" s="120"/>
      <c r="KY52" s="120"/>
      <c r="KZ52" s="120"/>
      <c r="LA52" s="120"/>
      <c r="LB52" s="120"/>
      <c r="LC52" s="120"/>
      <c r="LD52" s="120"/>
      <c r="LE52" s="120"/>
      <c r="LF52" s="120"/>
      <c r="LG52" s="120"/>
      <c r="LH52" s="120">
        <f>データ!BT7</f>
        <v>38208</v>
      </c>
      <c r="LI52" s="120"/>
      <c r="LJ52" s="120"/>
      <c r="LK52" s="120"/>
      <c r="LL52" s="120"/>
      <c r="LM52" s="120"/>
      <c r="LN52" s="120"/>
      <c r="LO52" s="120"/>
      <c r="LP52" s="120"/>
      <c r="LQ52" s="120"/>
      <c r="LR52" s="120"/>
      <c r="LS52" s="120"/>
      <c r="LT52" s="120"/>
      <c r="LU52" s="120"/>
      <c r="LV52" s="120"/>
      <c r="LW52" s="120"/>
      <c r="LX52" s="120"/>
      <c r="LY52" s="120"/>
      <c r="LZ52" s="120"/>
      <c r="MA52" s="120">
        <f>データ!BU7</f>
        <v>46434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-0.1</v>
      </c>
      <c r="EM53" s="113"/>
      <c r="EN53" s="113"/>
      <c r="EO53" s="113"/>
      <c r="EP53" s="113"/>
      <c r="EQ53" s="113"/>
      <c r="ER53" s="113"/>
      <c r="ES53" s="113"/>
      <c r="ET53" s="113"/>
      <c r="EU53" s="113"/>
      <c r="EV53" s="113"/>
      <c r="EW53" s="113"/>
      <c r="EX53" s="113"/>
      <c r="EY53" s="113"/>
      <c r="EZ53" s="113"/>
      <c r="FA53" s="113"/>
      <c r="FB53" s="113"/>
      <c r="FC53" s="113"/>
      <c r="FD53" s="113"/>
      <c r="FE53" s="113">
        <f>データ!BL7</f>
        <v>-9.8000000000000007</v>
      </c>
      <c r="FF53" s="113"/>
      <c r="FG53" s="113"/>
      <c r="FH53" s="113"/>
      <c r="FI53" s="113"/>
      <c r="FJ53" s="113"/>
      <c r="FK53" s="113"/>
      <c r="FL53" s="113"/>
      <c r="FM53" s="113"/>
      <c r="FN53" s="113"/>
      <c r="FO53" s="113"/>
      <c r="FP53" s="113"/>
      <c r="FQ53" s="113"/>
      <c r="FR53" s="113"/>
      <c r="FS53" s="113"/>
      <c r="FT53" s="113"/>
      <c r="FU53" s="113"/>
      <c r="FV53" s="113"/>
      <c r="FW53" s="113"/>
      <c r="FX53" s="113">
        <f>データ!BM7</f>
        <v>-25.9</v>
      </c>
      <c r="FY53" s="113"/>
      <c r="FZ53" s="113"/>
      <c r="GA53" s="113"/>
      <c r="GB53" s="113"/>
      <c r="GC53" s="113"/>
      <c r="GD53" s="113"/>
      <c r="GE53" s="113"/>
      <c r="GF53" s="113"/>
      <c r="GG53" s="113"/>
      <c r="GH53" s="113"/>
      <c r="GI53" s="113"/>
      <c r="GJ53" s="113"/>
      <c r="GK53" s="113"/>
      <c r="GL53" s="113"/>
      <c r="GM53" s="113"/>
      <c r="GN53" s="113"/>
      <c r="GO53" s="113"/>
      <c r="GP53" s="113"/>
      <c r="GQ53" s="113">
        <f>データ!BN7</f>
        <v>-24.6</v>
      </c>
      <c r="GR53" s="113"/>
      <c r="GS53" s="113"/>
      <c r="GT53" s="113"/>
      <c r="GU53" s="113"/>
      <c r="GV53" s="113"/>
      <c r="GW53" s="113"/>
      <c r="GX53" s="113"/>
      <c r="GY53" s="113"/>
      <c r="GZ53" s="113"/>
      <c r="HA53" s="113"/>
      <c r="HB53" s="113"/>
      <c r="HC53" s="113"/>
      <c r="HD53" s="113"/>
      <c r="HE53" s="113"/>
      <c r="HF53" s="113"/>
      <c r="HG53" s="113"/>
      <c r="HH53" s="113"/>
      <c r="HI53" s="113"/>
      <c r="HJ53" s="113">
        <f>データ!BO7</f>
        <v>-29.2</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723586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33.1</v>
      </c>
      <c r="KB77" s="115"/>
      <c r="KC77" s="115"/>
      <c r="KD77" s="115"/>
      <c r="KE77" s="115"/>
      <c r="KF77" s="115"/>
      <c r="KG77" s="115"/>
      <c r="KH77" s="115"/>
      <c r="KI77" s="115"/>
      <c r="KJ77" s="115"/>
      <c r="KK77" s="115"/>
      <c r="KL77" s="115"/>
      <c r="KM77" s="115"/>
      <c r="KN77" s="115"/>
      <c r="KO77" s="116"/>
      <c r="KP77" s="114">
        <f>データ!DA7</f>
        <v>28.4</v>
      </c>
      <c r="KQ77" s="115"/>
      <c r="KR77" s="115"/>
      <c r="KS77" s="115"/>
      <c r="KT77" s="115"/>
      <c r="KU77" s="115"/>
      <c r="KV77" s="115"/>
      <c r="KW77" s="115"/>
      <c r="KX77" s="115"/>
      <c r="KY77" s="115"/>
      <c r="KZ77" s="115"/>
      <c r="LA77" s="115"/>
      <c r="LB77" s="115"/>
      <c r="LC77" s="115"/>
      <c r="LD77" s="116"/>
      <c r="LE77" s="114">
        <f>データ!DB7</f>
        <v>34</v>
      </c>
      <c r="LF77" s="115"/>
      <c r="LG77" s="115"/>
      <c r="LH77" s="115"/>
      <c r="LI77" s="115"/>
      <c r="LJ77" s="115"/>
      <c r="LK77" s="115"/>
      <c r="LL77" s="115"/>
      <c r="LM77" s="115"/>
      <c r="LN77" s="115"/>
      <c r="LO77" s="115"/>
      <c r="LP77" s="115"/>
      <c r="LQ77" s="115"/>
      <c r="LR77" s="115"/>
      <c r="LS77" s="116"/>
      <c r="LT77" s="114">
        <f>データ!DC7</f>
        <v>32.9</v>
      </c>
      <c r="LU77" s="115"/>
      <c r="LV77" s="115"/>
      <c r="LW77" s="115"/>
      <c r="LX77" s="115"/>
      <c r="LY77" s="115"/>
      <c r="LZ77" s="115"/>
      <c r="MA77" s="115"/>
      <c r="MB77" s="115"/>
      <c r="MC77" s="115"/>
      <c r="MD77" s="115"/>
      <c r="ME77" s="115"/>
      <c r="MF77" s="115"/>
      <c r="MG77" s="115"/>
      <c r="MH77" s="116"/>
      <c r="MI77" s="114">
        <f>データ!DD7</f>
        <v>25.7</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108.2</v>
      </c>
      <c r="KB78" s="115"/>
      <c r="KC78" s="115"/>
      <c r="KD78" s="115"/>
      <c r="KE78" s="115"/>
      <c r="KF78" s="115"/>
      <c r="KG78" s="115"/>
      <c r="KH78" s="115"/>
      <c r="KI78" s="115"/>
      <c r="KJ78" s="115"/>
      <c r="KK78" s="115"/>
      <c r="KL78" s="115"/>
      <c r="KM78" s="115"/>
      <c r="KN78" s="115"/>
      <c r="KO78" s="116"/>
      <c r="KP78" s="114">
        <f>データ!DF7</f>
        <v>117.1</v>
      </c>
      <c r="KQ78" s="115"/>
      <c r="KR78" s="115"/>
      <c r="KS78" s="115"/>
      <c r="KT78" s="115"/>
      <c r="KU78" s="115"/>
      <c r="KV78" s="115"/>
      <c r="KW78" s="115"/>
      <c r="KX78" s="115"/>
      <c r="KY78" s="115"/>
      <c r="KZ78" s="115"/>
      <c r="LA78" s="115"/>
      <c r="LB78" s="115"/>
      <c r="LC78" s="115"/>
      <c r="LD78" s="116"/>
      <c r="LE78" s="114">
        <f>データ!DG7</f>
        <v>145.19999999999999</v>
      </c>
      <c r="LF78" s="115"/>
      <c r="LG78" s="115"/>
      <c r="LH78" s="115"/>
      <c r="LI78" s="115"/>
      <c r="LJ78" s="115"/>
      <c r="LK78" s="115"/>
      <c r="LL78" s="115"/>
      <c r="LM78" s="115"/>
      <c r="LN78" s="115"/>
      <c r="LO78" s="115"/>
      <c r="LP78" s="115"/>
      <c r="LQ78" s="115"/>
      <c r="LR78" s="115"/>
      <c r="LS78" s="116"/>
      <c r="LT78" s="114">
        <f>データ!DH7</f>
        <v>219.9</v>
      </c>
      <c r="LU78" s="115"/>
      <c r="LV78" s="115"/>
      <c r="LW78" s="115"/>
      <c r="LX78" s="115"/>
      <c r="LY78" s="115"/>
      <c r="LZ78" s="115"/>
      <c r="MA78" s="115"/>
      <c r="MB78" s="115"/>
      <c r="MC78" s="115"/>
      <c r="MD78" s="115"/>
      <c r="ME78" s="115"/>
      <c r="MF78" s="115"/>
      <c r="MG78" s="115"/>
      <c r="MH78" s="116"/>
      <c r="MI78" s="114">
        <f>データ!DI7</f>
        <v>107.1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lJE3Rbw98Mzm6mX6OTsZOJzXHVb/VLvVCNJXCq8gwQ6ebGH/nCLX1Q1BZ8m2/pl/UjF1Qfgc4x5VOltgYI9UA==" saltValue="MFR/OJkEok8RfrwFBp9ly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90</v>
      </c>
      <c r="AW5" s="47" t="s">
        <v>91</v>
      </c>
      <c r="AX5" s="47" t="s">
        <v>102</v>
      </c>
      <c r="AY5" s="47" t="s">
        <v>93</v>
      </c>
      <c r="AZ5" s="47" t="s">
        <v>94</v>
      </c>
      <c r="BA5" s="47" t="s">
        <v>95</v>
      </c>
      <c r="BB5" s="47" t="s">
        <v>96</v>
      </c>
      <c r="BC5" s="47" t="s">
        <v>97</v>
      </c>
      <c r="BD5" s="47" t="s">
        <v>98</v>
      </c>
      <c r="BE5" s="47" t="s">
        <v>99</v>
      </c>
      <c r="BF5" s="47" t="s">
        <v>100</v>
      </c>
      <c r="BG5" s="47" t="s">
        <v>90</v>
      </c>
      <c r="BH5" s="47" t="s">
        <v>103</v>
      </c>
      <c r="BI5" s="47" t="s">
        <v>102</v>
      </c>
      <c r="BJ5" s="47" t="s">
        <v>93</v>
      </c>
      <c r="BK5" s="47" t="s">
        <v>94</v>
      </c>
      <c r="BL5" s="47" t="s">
        <v>95</v>
      </c>
      <c r="BM5" s="47" t="s">
        <v>96</v>
      </c>
      <c r="BN5" s="47" t="s">
        <v>97</v>
      </c>
      <c r="BO5" s="47" t="s">
        <v>98</v>
      </c>
      <c r="BP5" s="47" t="s">
        <v>99</v>
      </c>
      <c r="BQ5" s="47" t="s">
        <v>100</v>
      </c>
      <c r="BR5" s="47" t="s">
        <v>90</v>
      </c>
      <c r="BS5" s="47" t="s">
        <v>91</v>
      </c>
      <c r="BT5" s="47" t="s">
        <v>92</v>
      </c>
      <c r="BU5" s="47" t="s">
        <v>104</v>
      </c>
      <c r="BV5" s="47" t="s">
        <v>94</v>
      </c>
      <c r="BW5" s="47" t="s">
        <v>95</v>
      </c>
      <c r="BX5" s="47" t="s">
        <v>96</v>
      </c>
      <c r="BY5" s="47" t="s">
        <v>97</v>
      </c>
      <c r="BZ5" s="47" t="s">
        <v>98</v>
      </c>
      <c r="CA5" s="47" t="s">
        <v>99</v>
      </c>
      <c r="CB5" s="47" t="s">
        <v>100</v>
      </c>
      <c r="CC5" s="47" t="s">
        <v>90</v>
      </c>
      <c r="CD5" s="47" t="s">
        <v>105</v>
      </c>
      <c r="CE5" s="47" t="s">
        <v>92</v>
      </c>
      <c r="CF5" s="47" t="s">
        <v>106</v>
      </c>
      <c r="CG5" s="47" t="s">
        <v>94</v>
      </c>
      <c r="CH5" s="47" t="s">
        <v>95</v>
      </c>
      <c r="CI5" s="47" t="s">
        <v>96</v>
      </c>
      <c r="CJ5" s="47" t="s">
        <v>97</v>
      </c>
      <c r="CK5" s="47" t="s">
        <v>98</v>
      </c>
      <c r="CL5" s="47" t="s">
        <v>99</v>
      </c>
      <c r="CM5" s="145"/>
      <c r="CN5" s="145"/>
      <c r="CO5" s="47" t="s">
        <v>107</v>
      </c>
      <c r="CP5" s="47" t="s">
        <v>90</v>
      </c>
      <c r="CQ5" s="47" t="s">
        <v>91</v>
      </c>
      <c r="CR5" s="47" t="s">
        <v>92</v>
      </c>
      <c r="CS5" s="47" t="s">
        <v>93</v>
      </c>
      <c r="CT5" s="47" t="s">
        <v>94</v>
      </c>
      <c r="CU5" s="47" t="s">
        <v>95</v>
      </c>
      <c r="CV5" s="47" t="s">
        <v>96</v>
      </c>
      <c r="CW5" s="47" t="s">
        <v>97</v>
      </c>
      <c r="CX5" s="47" t="s">
        <v>98</v>
      </c>
      <c r="CY5" s="47" t="s">
        <v>99</v>
      </c>
      <c r="CZ5" s="47" t="s">
        <v>108</v>
      </c>
      <c r="DA5" s="47" t="s">
        <v>90</v>
      </c>
      <c r="DB5" s="47" t="s">
        <v>91</v>
      </c>
      <c r="DC5" s="47" t="s">
        <v>92</v>
      </c>
      <c r="DD5" s="47" t="s">
        <v>93</v>
      </c>
      <c r="DE5" s="47" t="s">
        <v>94</v>
      </c>
      <c r="DF5" s="47" t="s">
        <v>95</v>
      </c>
      <c r="DG5" s="47" t="s">
        <v>96</v>
      </c>
      <c r="DH5" s="47" t="s">
        <v>97</v>
      </c>
      <c r="DI5" s="47" t="s">
        <v>98</v>
      </c>
      <c r="DJ5" s="47" t="s">
        <v>35</v>
      </c>
      <c r="DK5" s="47" t="s">
        <v>100</v>
      </c>
      <c r="DL5" s="47" t="s">
        <v>109</v>
      </c>
      <c r="DM5" s="47" t="s">
        <v>91</v>
      </c>
      <c r="DN5" s="47" t="s">
        <v>92</v>
      </c>
      <c r="DO5" s="47" t="s">
        <v>93</v>
      </c>
      <c r="DP5" s="47" t="s">
        <v>94</v>
      </c>
      <c r="DQ5" s="47" t="s">
        <v>95</v>
      </c>
      <c r="DR5" s="47" t="s">
        <v>96</v>
      </c>
      <c r="DS5" s="47" t="s">
        <v>97</v>
      </c>
      <c r="DT5" s="47" t="s">
        <v>98</v>
      </c>
      <c r="DU5" s="47" t="s">
        <v>99</v>
      </c>
    </row>
    <row r="6" spans="1:125" s="54" customFormat="1" x14ac:dyDescent="0.15">
      <c r="A6" s="37" t="s">
        <v>110</v>
      </c>
      <c r="B6" s="48">
        <f>B8</f>
        <v>2022</v>
      </c>
      <c r="C6" s="48">
        <f t="shared" ref="C6:X6" si="1">C8</f>
        <v>470007</v>
      </c>
      <c r="D6" s="48">
        <f t="shared" si="1"/>
        <v>47</v>
      </c>
      <c r="E6" s="48">
        <f t="shared" si="1"/>
        <v>14</v>
      </c>
      <c r="F6" s="48">
        <f t="shared" si="1"/>
        <v>0</v>
      </c>
      <c r="G6" s="48">
        <f t="shared" si="1"/>
        <v>1</v>
      </c>
      <c r="H6" s="48" t="str">
        <f>SUBSTITUTE(H8,"　","")</f>
        <v>沖縄県</v>
      </c>
      <c r="I6" s="48" t="str">
        <f t="shared" si="1"/>
        <v>県民広場地下駐車場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25</v>
      </c>
      <c r="S6" s="50" t="str">
        <f t="shared" si="1"/>
        <v>公共施設</v>
      </c>
      <c r="T6" s="50" t="str">
        <f t="shared" si="1"/>
        <v>有</v>
      </c>
      <c r="U6" s="51">
        <f t="shared" si="1"/>
        <v>10883</v>
      </c>
      <c r="V6" s="51">
        <f t="shared" si="1"/>
        <v>200</v>
      </c>
      <c r="W6" s="51">
        <f t="shared" si="1"/>
        <v>300</v>
      </c>
      <c r="X6" s="50" t="str">
        <f t="shared" si="1"/>
        <v>利用料金制</v>
      </c>
      <c r="Y6" s="52">
        <f>IF(Y8="-",NA(),Y8)</f>
        <v>225.8</v>
      </c>
      <c r="Z6" s="52">
        <f t="shared" ref="Z6:AH6" si="2">IF(Z8="-",NA(),Z8)</f>
        <v>214.1</v>
      </c>
      <c r="AA6" s="52">
        <f t="shared" si="2"/>
        <v>169.6</v>
      </c>
      <c r="AB6" s="52">
        <f t="shared" si="2"/>
        <v>166.5</v>
      </c>
      <c r="AC6" s="52">
        <f t="shared" si="2"/>
        <v>140.69999999999999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60</v>
      </c>
      <c r="BG6" s="52">
        <f t="shared" ref="BG6:BO6" si="5">IF(BG8="-",NA(),BG8)</f>
        <v>59.5</v>
      </c>
      <c r="BH6" s="52">
        <f t="shared" si="5"/>
        <v>44.5</v>
      </c>
      <c r="BI6" s="52">
        <f t="shared" si="5"/>
        <v>44.7</v>
      </c>
      <c r="BJ6" s="52">
        <f t="shared" si="5"/>
        <v>70.900000000000006</v>
      </c>
      <c r="BK6" s="52">
        <f t="shared" si="5"/>
        <v>-0.1</v>
      </c>
      <c r="BL6" s="52">
        <f t="shared" si="5"/>
        <v>-9.8000000000000007</v>
      </c>
      <c r="BM6" s="52">
        <f t="shared" si="5"/>
        <v>-25.9</v>
      </c>
      <c r="BN6" s="52">
        <f t="shared" si="5"/>
        <v>-24.6</v>
      </c>
      <c r="BO6" s="52">
        <f t="shared" si="5"/>
        <v>-29.2</v>
      </c>
      <c r="BP6" s="49" t="str">
        <f>IF(BP8="-","",IF(BP8="-","【-】","【"&amp;SUBSTITUTE(TEXT(BP8,"#,##0.0"),"-","△")&amp;"】"))</f>
        <v>【12.8】</v>
      </c>
      <c r="BQ6" s="53">
        <f>IF(BQ8="-",NA(),BQ8)</f>
        <v>75350</v>
      </c>
      <c r="BR6" s="53">
        <f t="shared" ref="BR6:BZ6" si="6">IF(BR8="-",NA(),BR8)</f>
        <v>72888</v>
      </c>
      <c r="BS6" s="53">
        <f t="shared" si="6"/>
        <v>41154</v>
      </c>
      <c r="BT6" s="53">
        <f t="shared" si="6"/>
        <v>38208</v>
      </c>
      <c r="BU6" s="53">
        <f t="shared" si="6"/>
        <v>46434</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111</v>
      </c>
      <c r="CM6" s="51">
        <f t="shared" ref="CM6:CN6" si="7">CM8</f>
        <v>0</v>
      </c>
      <c r="CN6" s="51">
        <f t="shared" si="7"/>
        <v>723586</v>
      </c>
      <c r="CO6" s="52"/>
      <c r="CP6" s="52"/>
      <c r="CQ6" s="52"/>
      <c r="CR6" s="52"/>
      <c r="CS6" s="52"/>
      <c r="CT6" s="52"/>
      <c r="CU6" s="52"/>
      <c r="CV6" s="52"/>
      <c r="CW6" s="52"/>
      <c r="CX6" s="52"/>
      <c r="CY6" s="49" t="s">
        <v>111</v>
      </c>
      <c r="CZ6" s="52">
        <f>IF(CZ8="-",NA(),CZ8)</f>
        <v>33.1</v>
      </c>
      <c r="DA6" s="52">
        <f t="shared" ref="DA6:DI6" si="8">IF(DA8="-",NA(),DA8)</f>
        <v>28.4</v>
      </c>
      <c r="DB6" s="52">
        <f t="shared" si="8"/>
        <v>34</v>
      </c>
      <c r="DC6" s="52">
        <f t="shared" si="8"/>
        <v>32.9</v>
      </c>
      <c r="DD6" s="52">
        <f t="shared" si="8"/>
        <v>25.7</v>
      </c>
      <c r="DE6" s="52">
        <f t="shared" si="8"/>
        <v>108.2</v>
      </c>
      <c r="DF6" s="52">
        <f t="shared" si="8"/>
        <v>117.1</v>
      </c>
      <c r="DG6" s="52">
        <f t="shared" si="8"/>
        <v>145.19999999999999</v>
      </c>
      <c r="DH6" s="52">
        <f t="shared" si="8"/>
        <v>219.9</v>
      </c>
      <c r="DI6" s="52">
        <f t="shared" si="8"/>
        <v>107.1</v>
      </c>
      <c r="DJ6" s="49" t="str">
        <f>IF(DJ8="-","",IF(DJ8="-","【-】","【"&amp;SUBSTITUTE(TEXT(DJ8,"#,##0.0"),"-","△")&amp;"】"))</f>
        <v>【72.2】</v>
      </c>
      <c r="DK6" s="52">
        <f>IF(DK8="-",NA(),DK8)</f>
        <v>257.5</v>
      </c>
      <c r="DL6" s="52">
        <f t="shared" ref="DL6:DT6" si="9">IF(DL8="-",NA(),DL8)</f>
        <v>247</v>
      </c>
      <c r="DM6" s="52">
        <f t="shared" si="9"/>
        <v>197</v>
      </c>
      <c r="DN6" s="52">
        <f t="shared" si="9"/>
        <v>197.5</v>
      </c>
      <c r="DO6" s="52">
        <f t="shared" si="9"/>
        <v>217.5</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112</v>
      </c>
      <c r="B7" s="48">
        <f t="shared" ref="B7:X7" si="10">B8</f>
        <v>2022</v>
      </c>
      <c r="C7" s="48">
        <f t="shared" si="10"/>
        <v>470007</v>
      </c>
      <c r="D7" s="48">
        <f t="shared" si="10"/>
        <v>47</v>
      </c>
      <c r="E7" s="48">
        <f t="shared" si="10"/>
        <v>14</v>
      </c>
      <c r="F7" s="48">
        <f t="shared" si="10"/>
        <v>0</v>
      </c>
      <c r="G7" s="48">
        <f t="shared" si="10"/>
        <v>1</v>
      </c>
      <c r="H7" s="48" t="str">
        <f t="shared" si="10"/>
        <v>沖縄県</v>
      </c>
      <c r="I7" s="48" t="str">
        <f t="shared" si="10"/>
        <v>県民広場地下駐車場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25</v>
      </c>
      <c r="S7" s="50" t="str">
        <f t="shared" si="10"/>
        <v>公共施設</v>
      </c>
      <c r="T7" s="50" t="str">
        <f t="shared" si="10"/>
        <v>有</v>
      </c>
      <c r="U7" s="51">
        <f t="shared" si="10"/>
        <v>10883</v>
      </c>
      <c r="V7" s="51">
        <f t="shared" si="10"/>
        <v>200</v>
      </c>
      <c r="W7" s="51">
        <f t="shared" si="10"/>
        <v>300</v>
      </c>
      <c r="X7" s="50" t="str">
        <f t="shared" si="10"/>
        <v>利用料金制</v>
      </c>
      <c r="Y7" s="52">
        <f>Y8</f>
        <v>225.8</v>
      </c>
      <c r="Z7" s="52">
        <f t="shared" ref="Z7:AH7" si="11">Z8</f>
        <v>214.1</v>
      </c>
      <c r="AA7" s="52">
        <f t="shared" si="11"/>
        <v>169.6</v>
      </c>
      <c r="AB7" s="52">
        <f t="shared" si="11"/>
        <v>166.5</v>
      </c>
      <c r="AC7" s="52">
        <f t="shared" si="11"/>
        <v>140.69999999999999</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60</v>
      </c>
      <c r="BG7" s="52">
        <f t="shared" ref="BG7:BO7" si="14">BG8</f>
        <v>59.5</v>
      </c>
      <c r="BH7" s="52">
        <f t="shared" si="14"/>
        <v>44.5</v>
      </c>
      <c r="BI7" s="52">
        <f t="shared" si="14"/>
        <v>44.7</v>
      </c>
      <c r="BJ7" s="52">
        <f t="shared" si="14"/>
        <v>70.900000000000006</v>
      </c>
      <c r="BK7" s="52">
        <f t="shared" si="14"/>
        <v>-0.1</v>
      </c>
      <c r="BL7" s="52">
        <f t="shared" si="14"/>
        <v>-9.8000000000000007</v>
      </c>
      <c r="BM7" s="52">
        <f t="shared" si="14"/>
        <v>-25.9</v>
      </c>
      <c r="BN7" s="52">
        <f t="shared" si="14"/>
        <v>-24.6</v>
      </c>
      <c r="BO7" s="52">
        <f t="shared" si="14"/>
        <v>-29.2</v>
      </c>
      <c r="BP7" s="49"/>
      <c r="BQ7" s="53">
        <f>BQ8</f>
        <v>75350</v>
      </c>
      <c r="BR7" s="53">
        <f t="shared" ref="BR7:BZ7" si="15">BR8</f>
        <v>72888</v>
      </c>
      <c r="BS7" s="53">
        <f t="shared" si="15"/>
        <v>41154</v>
      </c>
      <c r="BT7" s="53">
        <f t="shared" si="15"/>
        <v>38208</v>
      </c>
      <c r="BU7" s="53">
        <f t="shared" si="15"/>
        <v>46434</v>
      </c>
      <c r="BV7" s="53">
        <f t="shared" si="15"/>
        <v>16973</v>
      </c>
      <c r="BW7" s="53">
        <f t="shared" si="15"/>
        <v>5206</v>
      </c>
      <c r="BX7" s="53">
        <f t="shared" si="15"/>
        <v>2220</v>
      </c>
      <c r="BY7" s="53">
        <f t="shared" si="15"/>
        <v>3097</v>
      </c>
      <c r="BZ7" s="53">
        <f t="shared" si="15"/>
        <v>6051</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723586</v>
      </c>
      <c r="CO7" s="52" t="s">
        <v>113</v>
      </c>
      <c r="CP7" s="52" t="s">
        <v>113</v>
      </c>
      <c r="CQ7" s="52" t="s">
        <v>113</v>
      </c>
      <c r="CR7" s="52" t="s">
        <v>113</v>
      </c>
      <c r="CS7" s="52" t="s">
        <v>113</v>
      </c>
      <c r="CT7" s="52" t="s">
        <v>113</v>
      </c>
      <c r="CU7" s="52" t="s">
        <v>113</v>
      </c>
      <c r="CV7" s="52" t="s">
        <v>113</v>
      </c>
      <c r="CW7" s="52" t="s">
        <v>113</v>
      </c>
      <c r="CX7" s="52" t="s">
        <v>111</v>
      </c>
      <c r="CY7" s="49"/>
      <c r="CZ7" s="52">
        <f>CZ8</f>
        <v>33.1</v>
      </c>
      <c r="DA7" s="52">
        <f t="shared" ref="DA7:DI7" si="16">DA8</f>
        <v>28.4</v>
      </c>
      <c r="DB7" s="52">
        <f t="shared" si="16"/>
        <v>34</v>
      </c>
      <c r="DC7" s="52">
        <f t="shared" si="16"/>
        <v>32.9</v>
      </c>
      <c r="DD7" s="52">
        <f t="shared" si="16"/>
        <v>25.7</v>
      </c>
      <c r="DE7" s="52">
        <f t="shared" si="16"/>
        <v>108.2</v>
      </c>
      <c r="DF7" s="52">
        <f t="shared" si="16"/>
        <v>117.1</v>
      </c>
      <c r="DG7" s="52">
        <f t="shared" si="16"/>
        <v>145.19999999999999</v>
      </c>
      <c r="DH7" s="52">
        <f t="shared" si="16"/>
        <v>219.9</v>
      </c>
      <c r="DI7" s="52">
        <f t="shared" si="16"/>
        <v>107.1</v>
      </c>
      <c r="DJ7" s="49"/>
      <c r="DK7" s="52">
        <f>DK8</f>
        <v>257.5</v>
      </c>
      <c r="DL7" s="52">
        <f t="shared" ref="DL7:DT7" si="17">DL8</f>
        <v>247</v>
      </c>
      <c r="DM7" s="52">
        <f t="shared" si="17"/>
        <v>197</v>
      </c>
      <c r="DN7" s="52">
        <f t="shared" si="17"/>
        <v>197.5</v>
      </c>
      <c r="DO7" s="52">
        <f t="shared" si="17"/>
        <v>217.5</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470007</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25</v>
      </c>
      <c r="S8" s="57" t="s">
        <v>124</v>
      </c>
      <c r="T8" s="57" t="s">
        <v>125</v>
      </c>
      <c r="U8" s="58">
        <v>10883</v>
      </c>
      <c r="V8" s="58">
        <v>200</v>
      </c>
      <c r="W8" s="58">
        <v>300</v>
      </c>
      <c r="X8" s="57" t="s">
        <v>126</v>
      </c>
      <c r="Y8" s="59">
        <v>225.8</v>
      </c>
      <c r="Z8" s="59">
        <v>214.1</v>
      </c>
      <c r="AA8" s="59">
        <v>169.6</v>
      </c>
      <c r="AB8" s="59">
        <v>166.5</v>
      </c>
      <c r="AC8" s="59">
        <v>140.69999999999999</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60</v>
      </c>
      <c r="BG8" s="59">
        <v>59.5</v>
      </c>
      <c r="BH8" s="59">
        <v>44.5</v>
      </c>
      <c r="BI8" s="59">
        <v>44.7</v>
      </c>
      <c r="BJ8" s="59">
        <v>70.900000000000006</v>
      </c>
      <c r="BK8" s="59">
        <v>-0.1</v>
      </c>
      <c r="BL8" s="59">
        <v>-9.8000000000000007</v>
      </c>
      <c r="BM8" s="59">
        <v>-25.9</v>
      </c>
      <c r="BN8" s="59">
        <v>-24.6</v>
      </c>
      <c r="BO8" s="59">
        <v>-29.2</v>
      </c>
      <c r="BP8" s="56">
        <v>12.8</v>
      </c>
      <c r="BQ8" s="60">
        <v>75350</v>
      </c>
      <c r="BR8" s="60">
        <v>72888</v>
      </c>
      <c r="BS8" s="60">
        <v>41154</v>
      </c>
      <c r="BT8" s="61">
        <v>38208</v>
      </c>
      <c r="BU8" s="61">
        <v>46434</v>
      </c>
      <c r="BV8" s="60">
        <v>16973</v>
      </c>
      <c r="BW8" s="60">
        <v>5206</v>
      </c>
      <c r="BX8" s="60">
        <v>2220</v>
      </c>
      <c r="BY8" s="60">
        <v>3097</v>
      </c>
      <c r="BZ8" s="60">
        <v>6051</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723586</v>
      </c>
      <c r="CO8" s="59" t="s">
        <v>118</v>
      </c>
      <c r="CP8" s="59" t="s">
        <v>118</v>
      </c>
      <c r="CQ8" s="59" t="s">
        <v>118</v>
      </c>
      <c r="CR8" s="59" t="s">
        <v>118</v>
      </c>
      <c r="CS8" s="59" t="s">
        <v>118</v>
      </c>
      <c r="CT8" s="59" t="s">
        <v>118</v>
      </c>
      <c r="CU8" s="59" t="s">
        <v>118</v>
      </c>
      <c r="CV8" s="59" t="s">
        <v>118</v>
      </c>
      <c r="CW8" s="59" t="s">
        <v>118</v>
      </c>
      <c r="CX8" s="59" t="s">
        <v>118</v>
      </c>
      <c r="CY8" s="56" t="s">
        <v>118</v>
      </c>
      <c r="CZ8" s="59">
        <v>33.1</v>
      </c>
      <c r="DA8" s="59">
        <v>28.4</v>
      </c>
      <c r="DB8" s="59">
        <v>34</v>
      </c>
      <c r="DC8" s="59">
        <v>32.9</v>
      </c>
      <c r="DD8" s="59">
        <v>25.7</v>
      </c>
      <c r="DE8" s="59">
        <v>108.2</v>
      </c>
      <c r="DF8" s="59">
        <v>117.1</v>
      </c>
      <c r="DG8" s="59">
        <v>145.19999999999999</v>
      </c>
      <c r="DH8" s="59">
        <v>219.9</v>
      </c>
      <c r="DI8" s="59">
        <v>107.1</v>
      </c>
      <c r="DJ8" s="56">
        <v>72.2</v>
      </c>
      <c r="DK8" s="59">
        <v>257.5</v>
      </c>
      <c r="DL8" s="59">
        <v>247</v>
      </c>
      <c r="DM8" s="59">
        <v>197</v>
      </c>
      <c r="DN8" s="59">
        <v>197.5</v>
      </c>
      <c r="DO8" s="59">
        <v>217.5</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2024-01-25T05:07:36Z</cp:lastPrinted>
  <dcterms:created xsi:type="dcterms:W3CDTF">2024-01-11T00:16:14Z</dcterms:created>
  <dcterms:modified xsi:type="dcterms:W3CDTF">2024-01-25T05:42:55Z</dcterms:modified>
  <cp:category/>
</cp:coreProperties>
</file>