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TS-WXL4B1\市町村課_NewTera\06財政班\07公営企業グループ\01　総務省等照会（会計制度改正関連以外）\R5\27_公営企業に係る経営比較分析表（令和４年度決算）の分析等について\05_回答（市町村等→県）0202〆\525 沖縄県離島医療組合（0131）\"/>
    </mc:Choice>
  </mc:AlternateContent>
  <workbookProtection workbookAlgorithmName="SHA-512" workbookHashValue="7NJI03DU8xnXHw47cNZeRMPyUpGyjNSI+K7wdDeffc7v7upb8Jgc+wXho7UTjOMDkZRkW2PRYzhhpgloG0i18g==" workbookSaltValue="5wJcOrFg+fLW06dxyqZh0w==" workbookSpinCount="100000" lockStructure="1"/>
  <bookViews>
    <workbookView xWindow="-120" yWindow="-120" windowWidth="20730" windowHeight="11040"/>
  </bookViews>
  <sheets>
    <sheet name="法適用_病院事業" sheetId="4" r:id="rId1"/>
    <sheet name="データ" sheetId="5" state="hidden" r:id="rId2"/>
  </sheets>
  <calcPr calcId="191029" concurrentManualCount="2"/>
  <extLst>
    <ext uri="{140A7094-0E35-4892-8432-C4D2E57EDEB5}">
      <x15:workbookPr chartTrackingRefBase="1"/>
    </ext>
  </extLst>
</workbook>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<sst xmlns="http://schemas.openxmlformats.org/spreadsheetml/2006/main" count="344" uniqueCount="188">
  <si>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</si>
  <si>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</si>
  <si>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</si>
  <si>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</si>
  <si>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</si>
  <si>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</si>
  <si>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</si>
  <si>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</si>
  <si>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</si>
  <si>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</si>
  <si>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</si>
  <si>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</si>
  <si>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</si>
  <si>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</si>
  <si>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</si>
  <si>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</si>
  <si>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</si>
  <si>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</si>
  <si>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</si>
  <si>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</si>
  <si>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</si>
  <si>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</si>
  <si>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</si>
  <si>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</si>
  <si>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</si>
  <si>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</si>
  <si>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</si>
  <si>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</si>
  <si>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</si>
  <si>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</si>
  <si>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</si>
  <si>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</si>
  <si>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</si>
  <si>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</si>
  <si>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</si>
  <si>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</si>
  <si>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</si>
  <si>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</si>
  <si>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</si>
  <si>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</si>
  <si>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</si>
  <si>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</si>
  <si>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</si>
  <si>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</si>
  <si>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</si>
  <si>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</si>
  <si>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</si>
  <si>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</si>
  <si>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</si>
  <si>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</si>
  <si>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</si>
  <si>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</si>
  <si>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</si>
  <si>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</si>
  <si>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</si>
  <si>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</si>
  <si>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</si>
  <si>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</si>
  <si>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</si>
  <si>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</si>
  <si>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</si>
  <si>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</si>
  <si>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</si>
  <si>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</si>
  <si>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</si>
  <si>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</si>
  <si>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</si>
  <si>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</si>
  <si>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</si>
  <si>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</si>
  <si>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</si>
  <si>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</si>
  <si>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</si>
  <si>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</si>
  <si>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</si>
  <si>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</si>
  <si>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</si>
  <si>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</si>
  <si>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</si>
  <si>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</si>
  <si>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</si>
  <si>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</si>
  <si>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</si>
  <si>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</si>
  <si>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</si>
  <si>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</si>
  <si>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</si>
  <si>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</si>
  <si>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</si>
  <si>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</si>
  <si>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</si>
  <si>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</si>
  <si>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</si>
  <si>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</si>
  <si>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</si>
  <si>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</si>
  <si>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</si>
  <si>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</si>
  <si>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</si>
  <si>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</si>
  <si>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</si>
  <si>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</si>
  <si>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</si>
  <si>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</si>
  <si>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</si>
  <si>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</si>
  <si>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</si>
  <si>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</si>
  <si>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</si>
  <si>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</si>
  <si>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</si>
  <si>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</si>
  <si>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</si>
  <si>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</si>
  <si>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</si>
  <si>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</si>
  <si>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</si>
  <si>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</si>
  <si>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</si>
  <si>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</si>
  <si>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</si>
  <si>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</si>
  <si>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</si>
  <si>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</si>
  <si>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</si>
  <si>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</si>
  <si>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</si>
  <si>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</si>
  <si>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</si>
  <si>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</si>
  <si>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</si>
  <si>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</si>
  <si>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</si>
  <si>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</si>
  <si>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</si>
  <si>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</si>
  <si>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</si>
  <si>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</si>
  <si>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</si>
  <si>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</si>
  <si>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</si>
  <si>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</si>
  <si>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</si>
  <si>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</si>
  <si>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</si>
  <si>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</si>
  <si>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</si>
  <si>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</si>
  <si>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</si>
  <si>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</si>
  <si>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</si>
  <si>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</si>
  <si>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</si>
  <si>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</si>
  <si>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</si>
  <si>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</si>
  <si>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</si>
  <si>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</si>
  <si>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</si>
  <si>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</si>
  <si>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</si>
  <si>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</si>
  <si>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</si>
  <si>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</si>
  <si>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</si>
  <si>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</si>
  <si>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</si>
  <si>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沖縄県離島医療組合</t>
  </si>
  <si>
    <t>久米島病院</t>
  </si>
  <si>
    <t>当然財務</t>
  </si>
  <si>
    <t>病院事業</t>
  </si>
  <si>
    <t>一般病院</t>
  </si>
  <si>
    <t>50床未満</t>
  </si>
  <si>
    <t>非設置</t>
  </si>
  <si>
    <t>指定管理者(利用料金制)</t>
  </si>
  <si>
    <t>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</si>
  <si>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</si>
  <si>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</si>
  <si>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</si>
  <si>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</si>
  <si>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</si>
  <si>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</si>
  <si>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</si>
  <si>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</si>
  <si>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沖縄本島より西へ約100㎞、人口約7200人の離島である、久米島の基幹病院として診療を行っている。また救急病院として24時間365日、島民及び観光客の安全安心を確保するため医療体制を整えている。</t>
    <phoneticPr fontId="5"/>
  </si>
  <si>
    <t>　離島における不採算地区病院であるが、島民及び観光客等が安心して利用できる医療体制を維持しながら、経営の効率化に努めていく。
また指定管理制度を平成24年度から実施し、医師をはじめとした医療従事者の確保や病院運営も健全にされており、今後も指定管理者と連携を図っていく。</t>
    <phoneticPr fontId="5"/>
  </si>
  <si>
    <t>・開院から20年以上経過し施設の一部で劣化が生じているが、軽微なものについては、随時修繕・補修を実施している
大規模修繕等については、現在策定を進めているに長寿命化計画（個別施設計画）の中で方針を定め、同計画をもとに維持管理に係るトータルコストの削減や予算の平準化を図りつつ実施していく。
・器械備品については、従来から年次計画に基づき更新を行っており、今後も継続していく。</t>
    <rPh sb="1" eb="3">
      <t>カイイン</t>
    </rPh>
    <rPh sb="7" eb="8">
      <t>ネン</t>
    </rPh>
    <rPh sb="8" eb="10">
      <t>イジョウ</t>
    </rPh>
    <rPh sb="10" eb="12">
      <t>ケイカ</t>
    </rPh>
    <rPh sb="15" eb="17">
      <t>イチブ</t>
    </rPh>
    <rPh sb="18" eb="20">
      <t>レッカ</t>
    </rPh>
    <rPh sb="21" eb="22">
      <t>ショウ</t>
    </rPh>
    <rPh sb="28" eb="30">
      <t>ケイビ</t>
    </rPh>
    <rPh sb="39" eb="41">
      <t>ズイジ</t>
    </rPh>
    <rPh sb="42" eb="44">
      <t>シュウゼン</t>
    </rPh>
    <rPh sb="45" eb="47">
      <t>ホシュウ</t>
    </rPh>
    <rPh sb="48" eb="50">
      <t>ジッシ</t>
    </rPh>
    <rPh sb="58" eb="60">
      <t>シュウゼン</t>
    </rPh>
    <rPh sb="60" eb="61">
      <t>トウ</t>
    </rPh>
    <rPh sb="67" eb="69">
      <t>ゲンザイ</t>
    </rPh>
    <rPh sb="69" eb="71">
      <t>サクテイ</t>
    </rPh>
    <rPh sb="72" eb="73">
      <t>スス</t>
    </rPh>
    <rPh sb="77" eb="81">
      <t>チョウジュミョウカ</t>
    </rPh>
    <rPh sb="81" eb="83">
      <t>ケイカク</t>
    </rPh>
    <rPh sb="84" eb="86">
      <t>コベツ</t>
    </rPh>
    <rPh sb="86" eb="88">
      <t>シセツ</t>
    </rPh>
    <rPh sb="88" eb="90">
      <t>ケイカク</t>
    </rPh>
    <rPh sb="93" eb="94">
      <t>ナカ</t>
    </rPh>
    <rPh sb="95" eb="97">
      <t>ホウシン</t>
    </rPh>
    <rPh sb="98" eb="99">
      <t>サダ</t>
    </rPh>
    <rPh sb="100" eb="101">
      <t>ドウ</t>
    </rPh>
    <rPh sb="101" eb="103">
      <t>ケイカク</t>
    </rPh>
    <rPh sb="109" eb="111">
      <t>カンリ</t>
    </rPh>
    <rPh sb="112" eb="113">
      <t>カカ</t>
    </rPh>
    <rPh sb="122" eb="124">
      <t>サクゲン</t>
    </rPh>
    <rPh sb="125" eb="127">
      <t>ヨサン</t>
    </rPh>
    <rPh sb="128" eb="131">
      <t>ヘイジュンカ</t>
    </rPh>
    <rPh sb="132" eb="133">
      <t>ハカ</t>
    </rPh>
    <rPh sb="137" eb="139">
      <t>ジッシ</t>
    </rPh>
    <rPh sb="145" eb="147">
      <t>キカイ</t>
    </rPh>
    <rPh sb="147" eb="149">
      <t>ビヒン</t>
    </rPh>
    <rPh sb="155" eb="157">
      <t>ジュウライ</t>
    </rPh>
    <rPh sb="159" eb="161">
      <t>ネンジ</t>
    </rPh>
    <rPh sb="161" eb="163">
      <t>ケイカク</t>
    </rPh>
    <rPh sb="164" eb="165">
      <t>モト</t>
    </rPh>
    <rPh sb="167" eb="169">
      <t>コウシン</t>
    </rPh>
    <rPh sb="170" eb="171">
      <t>オコナ</t>
    </rPh>
    <rPh sb="176" eb="178">
      <t>コンゴ</t>
    </rPh>
    <rPh sb="179" eb="181">
      <t>ケイゾク</t>
    </rPh>
    <phoneticPr fontId="5"/>
  </si>
  <si>
    <t>①経常収支比率が改善し黒字となっているが、医業収支比率は低下しており、病院活動以外の収入に依る部分が大きい。今後も黒字化を維持していくためには、引き続き業務の効率化やコストの削減に努めていく必要がある。
②病床利用率はコロナ患者用病床確保の影響により前年度から低下した。コロナ以前から利用率は70％未満で推移しており、今後は療養型病床の変更等、利用率向上に関する方策を検討する必要がる。
③給与費の対医業収益費は平均値を下回ったが、材料費の対医業収益比率は、物価高の影響により増加し平均を上回る結果となった。物価高は当面の間続くことが予想されるため、調達・管理の効率化を早急に取り組む必要がある。</t>
    <rPh sb="1" eb="3">
      <t>ケイジョウ</t>
    </rPh>
    <rPh sb="3" eb="5">
      <t>シュウシ</t>
    </rPh>
    <rPh sb="5" eb="7">
      <t>ヒリツ</t>
    </rPh>
    <rPh sb="8" eb="10">
      <t>カイゼン</t>
    </rPh>
    <rPh sb="11" eb="13">
      <t>クロジ</t>
    </rPh>
    <rPh sb="21" eb="23">
      <t>イギョウ</t>
    </rPh>
    <rPh sb="23" eb="25">
      <t>シュウシ</t>
    </rPh>
    <rPh sb="25" eb="27">
      <t>ヒリツ</t>
    </rPh>
    <rPh sb="28" eb="30">
      <t>テイカ</t>
    </rPh>
    <rPh sb="35" eb="37">
      <t>ビョウイン</t>
    </rPh>
    <rPh sb="37" eb="39">
      <t>カツドウ</t>
    </rPh>
    <rPh sb="39" eb="41">
      <t>イガイ</t>
    </rPh>
    <rPh sb="42" eb="44">
      <t>シュウニュウ</t>
    </rPh>
    <rPh sb="45" eb="46">
      <t>ヨ</t>
    </rPh>
    <rPh sb="47" eb="49">
      <t>ブブン</t>
    </rPh>
    <rPh sb="50" eb="51">
      <t>オオ</t>
    </rPh>
    <rPh sb="54" eb="56">
      <t>コンゴ</t>
    </rPh>
    <rPh sb="57" eb="60">
      <t>クロジカ</t>
    </rPh>
    <rPh sb="61" eb="63">
      <t>イジ</t>
    </rPh>
    <rPh sb="72" eb="73">
      <t>ヒ</t>
    </rPh>
    <rPh sb="74" eb="75">
      <t>ツヅ</t>
    </rPh>
    <rPh sb="76" eb="78">
      <t>ギョウム</t>
    </rPh>
    <rPh sb="79" eb="82">
      <t>コウリツカ</t>
    </rPh>
    <rPh sb="87" eb="89">
      <t>サクゲン</t>
    </rPh>
    <rPh sb="90" eb="91">
      <t>ツト</t>
    </rPh>
    <rPh sb="95" eb="97">
      <t>ヒツヨウ</t>
    </rPh>
    <rPh sb="103" eb="105">
      <t>ビョウショウ</t>
    </rPh>
    <rPh sb="105" eb="108">
      <t>リヨウリツ</t>
    </rPh>
    <rPh sb="112" eb="114">
      <t>カンジャ</t>
    </rPh>
    <rPh sb="114" eb="115">
      <t>ヨウ</t>
    </rPh>
    <rPh sb="115" eb="117">
      <t>ビョウショウ</t>
    </rPh>
    <rPh sb="117" eb="119">
      <t>カクホ</t>
    </rPh>
    <rPh sb="120" eb="122">
      <t>エイキョウ</t>
    </rPh>
    <rPh sb="125" eb="128">
      <t>ゼンネンド</t>
    </rPh>
    <rPh sb="138" eb="140">
      <t>イゼン</t>
    </rPh>
    <rPh sb="142" eb="145">
      <t>リヨウリツ</t>
    </rPh>
    <rPh sb="149" eb="151">
      <t>ミマン</t>
    </rPh>
    <rPh sb="162" eb="165">
      <t>リョウヨウガタ</t>
    </rPh>
    <rPh sb="165" eb="167">
      <t>ビョウショウ</t>
    </rPh>
    <rPh sb="188" eb="190">
      <t>ヒツヨウ</t>
    </rPh>
    <rPh sb="195" eb="197">
      <t>キュウヨ</t>
    </rPh>
    <rPh sb="197" eb="198">
      <t>ヒ</t>
    </rPh>
    <rPh sb="199" eb="200">
      <t>タイ</t>
    </rPh>
    <rPh sb="200" eb="202">
      <t>イギョウ</t>
    </rPh>
    <rPh sb="202" eb="204">
      <t>シュウエキ</t>
    </rPh>
    <rPh sb="204" eb="205">
      <t>ヒ</t>
    </rPh>
    <rPh sb="206" eb="209">
      <t>ヘイキンチ</t>
    </rPh>
    <rPh sb="210" eb="212">
      <t>シタマワ</t>
    </rPh>
    <rPh sb="216" eb="219">
      <t>ザイリョウヒ</t>
    </rPh>
    <rPh sb="220" eb="221">
      <t>タイ</t>
    </rPh>
    <rPh sb="221" eb="223">
      <t>イギョウ</t>
    </rPh>
    <rPh sb="223" eb="225">
      <t>シュウエキ</t>
    </rPh>
    <rPh sb="225" eb="227">
      <t>ヒリツ</t>
    </rPh>
    <rPh sb="229" eb="232">
      <t>ブッカダカ</t>
    </rPh>
    <rPh sb="233" eb="235">
      <t>エイキョウ</t>
    </rPh>
    <rPh sb="238" eb="240">
      <t>ゾウカ</t>
    </rPh>
    <rPh sb="241" eb="243">
      <t>ヘイキン</t>
    </rPh>
    <rPh sb="244" eb="246">
      <t>ウワマワケッカ</t>
    </rPh>
    <rPh sb="254" eb="257">
      <t>ブッカダカ</t>
    </rPh>
    <rPh sb="262" eb="263">
      <t>ツヅ</t>
    </rPh>
    <rPh sb="267" eb="269">
      <t>ヨソウ</t>
    </rPh>
    <rPh sb="275" eb="277">
      <t>チョウタツ</t>
    </rPh>
    <rPh sb="278" eb="280">
      <t>カンリ</t>
    </rPh>
    <rPh sb="281" eb="284">
      <t>コウリツカ</t>
    </rPh>
    <rPh sb="285" eb="287">
      <t>ソウキュウ</t>
    </rPh>
    <rPh sb="288" eb="289">
      <t>ト</t>
    </rPh>
    <rPh sb="290" eb="291">
      <t>ク</t>
    </rPh>
    <rPh sb="292" eb="2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</si>
</sst>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58.5</c:v>
                </c:pt>
                <c:pt idx="1">
                  <c:v>67.8</c:v>
                </c:pt>
                <c:pt idx="2">
                  <c:v>55.8</c:v>
                </c:pt>
                <c:pt idx="3">
                  <c:v>47.7</c:v>
                </c:pt>
                <c:pt idx="4">
                  <c:v>47.4</c:v>
                </c:pt>
              </c:numCache>
            </c:numRef>
          </c:val>
          <c:extLst>
            <c:ext xmlns:c16="http://schemas.microsoft.com/office/drawing/2014/chart" uri="{C3380CC4-5D6E-409C-BE32-E72D297353CC}">
              <c16:uniqueId val="{00000000-7227-4BEE-A545-8FBE65ADE8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7227-4BEE-A545-8FBE65ADE8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c:v>
                </c:pt>
                <c:pt idx="1">
                  <c:v>66.099999999999994</c:v>
                </c:pt>
                <c:pt idx="2">
                  <c:v>71.900000000000006</c:v>
                </c:pt>
                <c:pt idx="3">
                  <c:v>63.9</c:v>
                </c:pt>
                <c:pt idx="4">
                  <c:v>63.2</c:v>
                </c:pt>
              </c:numCache>
            </c:numRef>
          </c:val>
          <c:extLst>
            <c:ext xmlns:c16="http://schemas.microsoft.com/office/drawing/2014/chart" uri="{C3380CC4-5D6E-409C-BE32-E72D297353CC}">
              <c16:uniqueId val="{00000000-A4C5-4A83-8576-FD3DA6F87E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A4C5-4A83-8576-FD3DA6F87E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64</c:v>
                </c:pt>
                <c:pt idx="1">
                  <c:v>66.099999999999994</c:v>
                </c:pt>
                <c:pt idx="2">
                  <c:v>71.900000000000006</c:v>
                </c:pt>
                <c:pt idx="3">
                  <c:v>63.9</c:v>
                </c:pt>
                <c:pt idx="4">
                  <c:v>63.2</c:v>
                </c:pt>
              </c:numCache>
            </c:numRef>
          </c:val>
          <c:extLst>
            <c:ext xmlns:c16="http://schemas.microsoft.com/office/drawing/2014/chart" uri="{C3380CC4-5D6E-409C-BE32-E72D297353CC}">
              <c16:uniqueId val="{00000000-7A85-419E-94E8-A65F9CB138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7A85-419E-94E8-A65F9CB138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98.2</c:v>
                </c:pt>
                <c:pt idx="1">
                  <c:v>97</c:v>
                </c:pt>
                <c:pt idx="2">
                  <c:v>108.1</c:v>
                </c:pt>
                <c:pt idx="3">
                  <c:v>99.8</c:v>
                </c:pt>
                <c:pt idx="4">
                  <c:v>100.1</c:v>
                </c:pt>
              </c:numCache>
            </c:numRef>
          </c:val>
          <c:extLst>
            <c:ext xmlns:c16="http://schemas.microsoft.com/office/drawing/2014/chart" uri="{C3380CC4-5D6E-409C-BE32-E72D297353CC}">
              <c16:uniqueId val="{00000000-5691-4CED-B7CA-D263EE24C2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5691-4CED-B7CA-D263EE24C2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66.2</c:v>
                </c:pt>
                <c:pt idx="1">
                  <c:v>67.7</c:v>
                </c:pt>
                <c:pt idx="2">
                  <c:v>68.2</c:v>
                </c:pt>
                <c:pt idx="3">
                  <c:v>65.099999999999994</c:v>
                </c:pt>
                <c:pt idx="4">
                  <c:v>67.099999999999994</c:v>
                </c:pt>
              </c:numCache>
            </c:numRef>
          </c:val>
          <c:extLst>
            <c:ext xmlns:c16="http://schemas.microsoft.com/office/drawing/2014/chart" uri="{C3380CC4-5D6E-409C-BE32-E72D297353CC}">
              <c16:uniqueId val="{00000000-2C08-4E37-82D5-0FCF7628F4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2C08-4E37-82D5-0FCF7628F4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79.2</c:v>
                </c:pt>
                <c:pt idx="1">
                  <c:v>83.5</c:v>
                </c:pt>
                <c:pt idx="2">
                  <c:v>81.599999999999994</c:v>
                </c:pt>
                <c:pt idx="3">
                  <c:v>66.8</c:v>
                </c:pt>
                <c:pt idx="4">
                  <c:v>70.2</c:v>
                </c:pt>
              </c:numCache>
            </c:numRef>
          </c:val>
          <c:extLst>
            <c:ext xmlns:c16="http://schemas.microsoft.com/office/drawing/2014/chart" uri="{C3380CC4-5D6E-409C-BE32-E72D297353CC}">
              <c16:uniqueId val="{00000000-0EDF-42F3-ABD9-18506BD5C77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0EDF-42F3-ABD9-18506BD5C77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79568000</c:v>
                </c:pt>
                <c:pt idx="1">
                  <c:v>80265475</c:v>
                </c:pt>
                <c:pt idx="2">
                  <c:v>80345850</c:v>
                </c:pt>
                <c:pt idx="3">
                  <c:v>80328050</c:v>
                </c:pt>
                <c:pt idx="4">
                  <c:v>80511525</c:v>
                </c:pt>
              </c:numCache>
            </c:numRef>
          </c:val>
          <c:extLst>
            <c:ext xmlns:c16="http://schemas.microsoft.com/office/drawing/2014/chart" uri="{C3380CC4-5D6E-409C-BE32-E72D297353CC}">
              <c16:uniqueId val="{00000000-83E1-4A28-8645-0C1F3C6FB5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3E1-4A28-8645-0C1F3C6FB5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16.399999999999999</c:v>
                </c:pt>
                <c:pt idx="1">
                  <c:v>15.7</c:v>
                </c:pt>
                <c:pt idx="2">
                  <c:v>16.5</c:v>
                </c:pt>
                <c:pt idx="3">
                  <c:v>16.7</c:v>
                </c:pt>
                <c:pt idx="4">
                  <c:v>18.2</c:v>
                </c:pt>
              </c:numCache>
            </c:numRef>
          </c:val>
          <c:extLst>
            <c:ext xmlns:c16="http://schemas.microsoft.com/office/drawing/2014/chart" uri="{C3380CC4-5D6E-409C-BE32-E72D297353CC}">
              <c16:uniqueId val="{00000000-272F-407D-95D4-A815678D2F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272F-407D-95D4-A815678D2F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76.8</c:v>
                </c:pt>
                <c:pt idx="1">
                  <c:v>74</c:v>
                </c:pt>
                <c:pt idx="2">
                  <c:v>83.4</c:v>
                </c:pt>
                <c:pt idx="3">
                  <c:v>88</c:v>
                </c:pt>
                <c:pt idx="4">
                  <c:v>82.9</c:v>
                </c:pt>
              </c:numCache>
            </c:numRef>
          </c:val>
          <c:extLst>
            <c:ext xmlns:c16="http://schemas.microsoft.com/office/drawing/2014/chart" uri="{C3380CC4-5D6E-409C-BE32-E72D297353CC}">
              <c16:uniqueId val="{00000000-FB89-43C0-A968-276377C809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FB89-43C0-A968-276377C809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8993</c:v>
                </c:pt>
                <c:pt idx="1">
                  <c:v>8721</c:v>
                </c:pt>
                <c:pt idx="2">
                  <c:v>9475</c:v>
                </c:pt>
                <c:pt idx="3">
                  <c:v>9993</c:v>
                </c:pt>
                <c:pt idx="4">
                  <c:v>9933</c:v>
                </c:pt>
              </c:numCache>
            </c:numRef>
          </c:val>
          <c:extLst>
            <c:ext xmlns:c16="http://schemas.microsoft.com/office/drawing/2014/chart" uri="{C3380CC4-5D6E-409C-BE32-E72D297353CC}">
              <c16:uniqueId val="{00000000-7104-4A41-BE56-962D552BD5A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7104-4A41-BE56-962D552BD5A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29062</c:v>
                </c:pt>
                <c:pt idx="1">
                  <c:v>30237</c:v>
                </c:pt>
                <c:pt idx="2">
                  <c:v>31276</c:v>
                </c:pt>
                <c:pt idx="3">
                  <c:v>33280</c:v>
                </c:pt>
                <c:pt idx="4">
                  <c:v>35942</c:v>
                </c:pt>
              </c:numCache>
            </c:numRef>
          </c:val>
          <c:extLst>
            <c:ext xmlns:c16="http://schemas.microsoft.com/office/drawing/2014/chart" uri="{C3380CC4-5D6E-409C-BE32-E72D297353CC}">
              <c16:uniqueId val="{00000000-3A80-47B7-89CB-D5D9B76050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3A80-47B7-89CB-D5D9B76050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64.599999999999994</c:v>
                </c:pt>
                <c:pt idx="1">
                  <c:v>64.5</c:v>
                </c:pt>
                <c:pt idx="2">
                  <c:v>0</c:v>
                </c:pt>
                <c:pt idx="3">
                  <c:v>53.2</c:v>
                </c:pt>
                <c:pt idx="4">
                  <c:v>52.6</c:v>
                </c:pt>
              </c:numCache>
            </c:numRef>
          </c:val>
          <c:extLst>
            <c:ext xmlns:c16="http://schemas.microsoft.com/office/drawing/2014/chart" uri="{C3380CC4-5D6E-409C-BE32-E72D297353CC}">
              <c16:uniqueId val="{00000000-5429-4175-8029-7CADDC33C54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5429-4175-8029-7CADDC33C54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75" zoomScaleNormal="75" zoomScaleSheetLayoutView="70" workbookViewId="0">
      <selection activeCell="NS12" sqref="NS1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沖縄県沖縄県離島医療組合　久米島病院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4481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71</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98.2</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108.1</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100.1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64</v>
      </c>
      <c r="DE33" s="129"/>
      <c r="DF33" s="129"/>
      <c r="DG33" s="129"/>
      <c r="DH33" s="129"/>
      <c r="DI33" s="129"/>
      <c r="DJ33" s="129"/>
      <c r="DK33" s="129"/>
      <c r="DL33" s="129"/>
      <c r="DM33" s="129"/>
      <c r="DN33" s="129"/>
      <c r="DO33" s="129"/>
      <c r="DP33" s="129"/>
      <c r="DQ33" s="129"/>
      <c r="DR33" s="130"/>
      <c r="DS33" s="128">
        <f>データ!AU7</f>
        <v>66.099999999999994</v>
      </c>
      <c r="DT33" s="129"/>
      <c r="DU33" s="129"/>
      <c r="DV33" s="129"/>
      <c r="DW33" s="129"/>
      <c r="DX33" s="129"/>
      <c r="DY33" s="129"/>
      <c r="DZ33" s="129"/>
      <c r="EA33" s="129"/>
      <c r="EB33" s="129"/>
      <c r="EC33" s="129"/>
      <c r="ED33" s="129"/>
      <c r="EE33" s="129"/>
      <c r="EF33" s="129"/>
      <c r="EG33" s="130"/>
      <c r="EH33" s="128">
        <f>データ!AV7</f>
        <v>71.900000000000006</v>
      </c>
      <c r="EI33" s="129"/>
      <c r="EJ33" s="129"/>
      <c r="EK33" s="129"/>
      <c r="EL33" s="129"/>
      <c r="EM33" s="129"/>
      <c r="EN33" s="129"/>
      <c r="EO33" s="129"/>
      <c r="EP33" s="129"/>
      <c r="EQ33" s="129"/>
      <c r="ER33" s="129"/>
      <c r="ES33" s="129"/>
      <c r="ET33" s="129"/>
      <c r="EU33" s="129"/>
      <c r="EV33" s="130"/>
      <c r="EW33" s="128">
        <f>データ!AW7</f>
        <v>63.9</v>
      </c>
      <c r="EX33" s="129"/>
      <c r="EY33" s="129"/>
      <c r="EZ33" s="129"/>
      <c r="FA33" s="129"/>
      <c r="FB33" s="129"/>
      <c r="FC33" s="129"/>
      <c r="FD33" s="129"/>
      <c r="FE33" s="129"/>
      <c r="FF33" s="129"/>
      <c r="FG33" s="129"/>
      <c r="FH33" s="129"/>
      <c r="FI33" s="129"/>
      <c r="FJ33" s="129"/>
      <c r="FK33" s="130"/>
      <c r="FL33" s="128">
        <f>データ!AX7</f>
        <v>63.2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v>
      </c>
      <c r="GS33" s="129"/>
      <c r="GT33" s="129"/>
      <c r="GU33" s="129"/>
      <c r="GV33" s="129"/>
      <c r="GW33" s="129"/>
      <c r="GX33" s="129"/>
      <c r="GY33" s="129"/>
      <c r="GZ33" s="129"/>
      <c r="HA33" s="129"/>
      <c r="HB33" s="129"/>
      <c r="HC33" s="129"/>
      <c r="HD33" s="129"/>
      <c r="HE33" s="129"/>
      <c r="HF33" s="130"/>
      <c r="HG33" s="128">
        <f>データ!BF7</f>
        <v>66.099999999999994</v>
      </c>
      <c r="HH33" s="129"/>
      <c r="HI33" s="129"/>
      <c r="HJ33" s="129"/>
      <c r="HK33" s="129"/>
      <c r="HL33" s="129"/>
      <c r="HM33" s="129"/>
      <c r="HN33" s="129"/>
      <c r="HO33" s="129"/>
      <c r="HP33" s="129"/>
      <c r="HQ33" s="129"/>
      <c r="HR33" s="129"/>
      <c r="HS33" s="129"/>
      <c r="HT33" s="129"/>
      <c r="HU33" s="130"/>
      <c r="HV33" s="128">
        <f>データ!BG7</f>
        <v>71.900000000000006</v>
      </c>
      <c r="HW33" s="129"/>
      <c r="HX33" s="129"/>
      <c r="HY33" s="129"/>
      <c r="HZ33" s="129"/>
      <c r="IA33" s="129"/>
      <c r="IB33" s="129"/>
      <c r="IC33" s="129"/>
      <c r="ID33" s="129"/>
      <c r="IE33" s="129"/>
      <c r="IF33" s="129"/>
      <c r="IG33" s="129"/>
      <c r="IH33" s="129"/>
      <c r="II33" s="129"/>
      <c r="IJ33" s="130"/>
      <c r="IK33" s="128">
        <f>データ!BH7</f>
        <v>63.9</v>
      </c>
      <c r="IL33" s="129"/>
      <c r="IM33" s="129"/>
      <c r="IN33" s="129"/>
      <c r="IO33" s="129"/>
      <c r="IP33" s="129"/>
      <c r="IQ33" s="129"/>
      <c r="IR33" s="129"/>
      <c r="IS33" s="129"/>
      <c r="IT33" s="129"/>
      <c r="IU33" s="129"/>
      <c r="IV33" s="129"/>
      <c r="IW33" s="129"/>
      <c r="IX33" s="129"/>
      <c r="IY33" s="130"/>
      <c r="IZ33" s="128">
        <f>データ!BI7</f>
        <v>63.2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58.5</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55.8</v>
      </c>
      <c r="LK33" s="129"/>
      <c r="LL33" s="129"/>
      <c r="LM33" s="129"/>
      <c r="LN33" s="129"/>
      <c r="LO33" s="129"/>
      <c r="LP33" s="129"/>
      <c r="LQ33" s="129"/>
      <c r="LR33" s="129"/>
      <c r="LS33" s="129"/>
      <c r="LT33" s="129"/>
      <c r="LU33" s="129"/>
      <c r="LV33" s="129"/>
      <c r="LW33" s="129"/>
      <c r="LX33" s="130"/>
      <c r="LY33" s="128">
        <f>データ!BS7</f>
        <v>47.7</v>
      </c>
      <c r="LZ33" s="129"/>
      <c r="MA33" s="129"/>
      <c r="MB33" s="129"/>
      <c r="MC33" s="129"/>
      <c r="MD33" s="129"/>
      <c r="ME33" s="129"/>
      <c r="MF33" s="129"/>
      <c r="MG33" s="129"/>
      <c r="MH33" s="129"/>
      <c r="MI33" s="129"/>
      <c r="MJ33" s="129"/>
      <c r="MK33" s="129"/>
      <c r="ML33" s="129"/>
      <c r="MM33" s="130"/>
      <c r="MN33" s="128">
        <f>データ!BT7</f>
        <v>47.4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29062</v>
      </c>
      <c r="Q55" s="138"/>
      <c r="R55" s="138"/>
      <c r="S55" s="138"/>
      <c r="T55" s="138"/>
      <c r="U55" s="138"/>
      <c r="V55" s="138"/>
      <c r="W55" s="138"/>
      <c r="X55" s="138"/>
      <c r="Y55" s="138"/>
      <c r="Z55" s="138"/>
      <c r="AA55" s="138"/>
      <c r="AB55" s="138"/>
      <c r="AC55" s="138"/>
      <c r="AD55" s="139"/>
      <c r="AE55" s="137">
        <f>データ!CB7</f>
        <v>30237</v>
      </c>
      <c r="AF55" s="138"/>
      <c r="AG55" s="138"/>
      <c r="AH55" s="138"/>
      <c r="AI55" s="138"/>
      <c r="AJ55" s="138"/>
      <c r="AK55" s="138"/>
      <c r="AL55" s="138"/>
      <c r="AM55" s="138"/>
      <c r="AN55" s="138"/>
      <c r="AO55" s="138"/>
      <c r="AP55" s="138"/>
      <c r="AQ55" s="138"/>
      <c r="AR55" s="138"/>
      <c r="AS55" s="139"/>
      <c r="AT55" s="137">
        <f>データ!CC7</f>
        <v>31276</v>
      </c>
      <c r="AU55" s="138"/>
      <c r="AV55" s="138"/>
      <c r="AW55" s="138"/>
      <c r="AX55" s="138"/>
      <c r="AY55" s="138"/>
      <c r="AZ55" s="138"/>
      <c r="BA55" s="138"/>
      <c r="BB55" s="138"/>
      <c r="BC55" s="138"/>
      <c r="BD55" s="138"/>
      <c r="BE55" s="138"/>
      <c r="BF55" s="138"/>
      <c r="BG55" s="138"/>
      <c r="BH55" s="139"/>
      <c r="BI55" s="137">
        <f>データ!CD7</f>
        <v>33280</v>
      </c>
      <c r="BJ55" s="138"/>
      <c r="BK55" s="138"/>
      <c r="BL55" s="138"/>
      <c r="BM55" s="138"/>
      <c r="BN55" s="138"/>
      <c r="BO55" s="138"/>
      <c r="BP55" s="138"/>
      <c r="BQ55" s="138"/>
      <c r="BR55" s="138"/>
      <c r="BS55" s="138"/>
      <c r="BT55" s="138"/>
      <c r="BU55" s="138"/>
      <c r="BV55" s="138"/>
      <c r="BW55" s="139"/>
      <c r="BX55" s="137">
        <f>データ!CE7</f>
        <v>35942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8993</v>
      </c>
      <c r="DE55" s="138"/>
      <c r="DF55" s="138"/>
      <c r="DG55" s="138"/>
      <c r="DH55" s="138"/>
      <c r="DI55" s="138"/>
      <c r="DJ55" s="138"/>
      <c r="DK55" s="138"/>
      <c r="DL55" s="138"/>
      <c r="DM55" s="138"/>
      <c r="DN55" s="138"/>
      <c r="DO55" s="138"/>
      <c r="DP55" s="138"/>
      <c r="DQ55" s="138"/>
      <c r="DR55" s="139"/>
      <c r="DS55" s="137">
        <f>データ!CM7</f>
        <v>8721</v>
      </c>
      <c r="DT55" s="138"/>
      <c r="DU55" s="138"/>
      <c r="DV55" s="138"/>
      <c r="DW55" s="138"/>
      <c r="DX55" s="138"/>
      <c r="DY55" s="138"/>
      <c r="DZ55" s="138"/>
      <c r="EA55" s="138"/>
      <c r="EB55" s="138"/>
      <c r="EC55" s="138"/>
      <c r="ED55" s="138"/>
      <c r="EE55" s="138"/>
      <c r="EF55" s="138"/>
      <c r="EG55" s="139"/>
      <c r="EH55" s="137">
        <f>データ!CN7</f>
        <v>9475</v>
      </c>
      <c r="EI55" s="138"/>
      <c r="EJ55" s="138"/>
      <c r="EK55" s="138"/>
      <c r="EL55" s="138"/>
      <c r="EM55" s="138"/>
      <c r="EN55" s="138"/>
      <c r="EO55" s="138"/>
      <c r="EP55" s="138"/>
      <c r="EQ55" s="138"/>
      <c r="ER55" s="138"/>
      <c r="ES55" s="138"/>
      <c r="ET55" s="138"/>
      <c r="EU55" s="138"/>
      <c r="EV55" s="139"/>
      <c r="EW55" s="137">
        <f>データ!CO7</f>
        <v>9993</v>
      </c>
      <c r="EX55" s="138"/>
      <c r="EY55" s="138"/>
      <c r="EZ55" s="138"/>
      <c r="FA55" s="138"/>
      <c r="FB55" s="138"/>
      <c r="FC55" s="138"/>
      <c r="FD55" s="138"/>
      <c r="FE55" s="138"/>
      <c r="FF55" s="138"/>
      <c r="FG55" s="138"/>
      <c r="FH55" s="138"/>
      <c r="FI55" s="138"/>
      <c r="FJ55" s="138"/>
      <c r="FK55" s="139"/>
      <c r="FL55" s="137">
        <f>データ!CP7</f>
        <v>9933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76.8</v>
      </c>
      <c r="GS55" s="129"/>
      <c r="GT55" s="129"/>
      <c r="GU55" s="129"/>
      <c r="GV55" s="129"/>
      <c r="GW55" s="129"/>
      <c r="GX55" s="129"/>
      <c r="GY55" s="129"/>
      <c r="GZ55" s="129"/>
      <c r="HA55" s="129"/>
      <c r="HB55" s="129"/>
      <c r="HC55" s="129"/>
      <c r="HD55" s="129"/>
      <c r="HE55" s="129"/>
      <c r="HF55" s="130"/>
      <c r="HG55" s="128">
        <f>データ!CX7</f>
        <v>74</v>
      </c>
      <c r="HH55" s="129"/>
      <c r="HI55" s="129"/>
      <c r="HJ55" s="129"/>
      <c r="HK55" s="129"/>
      <c r="HL55" s="129"/>
      <c r="HM55" s="129"/>
      <c r="HN55" s="129"/>
      <c r="HO55" s="129"/>
      <c r="HP55" s="129"/>
      <c r="HQ55" s="129"/>
      <c r="HR55" s="129"/>
      <c r="HS55" s="129"/>
      <c r="HT55" s="129"/>
      <c r="HU55" s="130"/>
      <c r="HV55" s="128">
        <f>データ!CY7</f>
        <v>83.4</v>
      </c>
      <c r="HW55" s="129"/>
      <c r="HX55" s="129"/>
      <c r="HY55" s="129"/>
      <c r="HZ55" s="129"/>
      <c r="IA55" s="129"/>
      <c r="IB55" s="129"/>
      <c r="IC55" s="129"/>
      <c r="ID55" s="129"/>
      <c r="IE55" s="129"/>
      <c r="IF55" s="129"/>
      <c r="IG55" s="129"/>
      <c r="IH55" s="129"/>
      <c r="II55" s="129"/>
      <c r="IJ55" s="130"/>
      <c r="IK55" s="128">
        <f>データ!CZ7</f>
        <v>88</v>
      </c>
      <c r="IL55" s="129"/>
      <c r="IM55" s="129"/>
      <c r="IN55" s="129"/>
      <c r="IO55" s="129"/>
      <c r="IP55" s="129"/>
      <c r="IQ55" s="129"/>
      <c r="IR55" s="129"/>
      <c r="IS55" s="129"/>
      <c r="IT55" s="129"/>
      <c r="IU55" s="129"/>
      <c r="IV55" s="129"/>
      <c r="IW55" s="129"/>
      <c r="IX55" s="129"/>
      <c r="IY55" s="130"/>
      <c r="IZ55" s="128">
        <f>データ!DA7</f>
        <v>82.9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16.399999999999999</v>
      </c>
      <c r="KG55" s="129"/>
      <c r="KH55" s="129"/>
      <c r="KI55" s="129"/>
      <c r="KJ55" s="129"/>
      <c r="KK55" s="129"/>
      <c r="KL55" s="129"/>
      <c r="KM55" s="129"/>
      <c r="KN55" s="129"/>
      <c r="KO55" s="129"/>
      <c r="KP55" s="129"/>
      <c r="KQ55" s="129"/>
      <c r="KR55" s="129"/>
      <c r="KS55" s="129"/>
      <c r="KT55" s="130"/>
      <c r="KU55" s="128">
        <f>データ!DI7</f>
        <v>15.7</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16.7</v>
      </c>
      <c r="LZ55" s="129"/>
      <c r="MA55" s="129"/>
      <c r="MB55" s="129"/>
      <c r="MC55" s="129"/>
      <c r="MD55" s="129"/>
      <c r="ME55" s="129"/>
      <c r="MF55" s="129"/>
      <c r="MG55" s="129"/>
      <c r="MH55" s="129"/>
      <c r="MI55" s="129"/>
      <c r="MJ55" s="129"/>
      <c r="MK55" s="129"/>
      <c r="ML55" s="129"/>
      <c r="MM55" s="130"/>
      <c r="MN55" s="128">
        <f>データ!DL7</f>
        <v>18.2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64.599999999999994</v>
      </c>
      <c r="Q79" s="129"/>
      <c r="R79" s="129"/>
      <c r="S79" s="129"/>
      <c r="T79" s="129"/>
      <c r="U79" s="129"/>
      <c r="V79" s="129"/>
      <c r="W79" s="129"/>
      <c r="X79" s="129"/>
      <c r="Y79" s="129"/>
      <c r="Z79" s="129"/>
      <c r="AA79" s="129"/>
      <c r="AB79" s="129"/>
      <c r="AC79" s="129"/>
      <c r="AD79" s="130"/>
      <c r="AE79" s="128">
        <f>データ!DT7</f>
        <v>64.5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53.2</v>
      </c>
      <c r="BJ79" s="129"/>
      <c r="BK79" s="129"/>
      <c r="BL79" s="129"/>
      <c r="BM79" s="129"/>
      <c r="BN79" s="129"/>
      <c r="BO79" s="129"/>
      <c r="BP79" s="129"/>
      <c r="BQ79" s="129"/>
      <c r="BR79" s="129"/>
      <c r="BS79" s="129"/>
      <c r="BT79" s="129"/>
      <c r="BU79" s="129"/>
      <c r="BV79" s="129"/>
      <c r="BW79" s="130"/>
      <c r="BX79" s="128">
        <f>データ!DW7</f>
        <v>52.6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66.2</v>
      </c>
      <c r="DH79" s="129"/>
      <c r="DI79" s="129"/>
      <c r="DJ79" s="129"/>
      <c r="DK79" s="129"/>
      <c r="DL79" s="129"/>
      <c r="DM79" s="129"/>
      <c r="DN79" s="129"/>
      <c r="DO79" s="129"/>
      <c r="DP79" s="129"/>
      <c r="DQ79" s="129"/>
      <c r="DR79" s="129"/>
      <c r="DS79" s="129"/>
      <c r="DT79" s="129"/>
      <c r="DU79" s="130"/>
      <c r="DV79" s="128">
        <f>データ!EE7</f>
        <v>67.7</v>
      </c>
      <c r="DW79" s="129"/>
      <c r="DX79" s="129"/>
      <c r="DY79" s="129"/>
      <c r="DZ79" s="129"/>
      <c r="EA79" s="129"/>
      <c r="EB79" s="129"/>
      <c r="EC79" s="129"/>
      <c r="ED79" s="129"/>
      <c r="EE79" s="129"/>
      <c r="EF79" s="129"/>
      <c r="EG79" s="129"/>
      <c r="EH79" s="129"/>
      <c r="EI79" s="129"/>
      <c r="EJ79" s="130"/>
      <c r="EK79" s="128">
        <f>データ!EF7</f>
        <v>68.2</v>
      </c>
      <c r="EL79" s="129"/>
      <c r="EM79" s="129"/>
      <c r="EN79" s="129"/>
      <c r="EO79" s="129"/>
      <c r="EP79" s="129"/>
      <c r="EQ79" s="129"/>
      <c r="ER79" s="129"/>
      <c r="ES79" s="129"/>
      <c r="ET79" s="129"/>
      <c r="EU79" s="129"/>
      <c r="EV79" s="129"/>
      <c r="EW79" s="129"/>
      <c r="EX79" s="129"/>
      <c r="EY79" s="130"/>
      <c r="EZ79" s="128">
        <f>データ!EG7</f>
        <v>65.099999999999994</v>
      </c>
      <c r="FA79" s="129"/>
      <c r="FB79" s="129"/>
      <c r="FC79" s="129"/>
      <c r="FD79" s="129"/>
      <c r="FE79" s="129"/>
      <c r="FF79" s="129"/>
      <c r="FG79" s="129"/>
      <c r="FH79" s="129"/>
      <c r="FI79" s="129"/>
      <c r="FJ79" s="129"/>
      <c r="FK79" s="129"/>
      <c r="FL79" s="129"/>
      <c r="FM79" s="129"/>
      <c r="FN79" s="130"/>
      <c r="FO79" s="128">
        <f>データ!EH7</f>
        <v>67.099999999999994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79.2</v>
      </c>
      <c r="GU79" s="129"/>
      <c r="GV79" s="129"/>
      <c r="GW79" s="129"/>
      <c r="GX79" s="129"/>
      <c r="GY79" s="129"/>
      <c r="GZ79" s="129"/>
      <c r="HA79" s="129"/>
      <c r="HB79" s="129"/>
      <c r="HC79" s="129"/>
      <c r="HD79" s="129"/>
      <c r="HE79" s="129"/>
      <c r="HF79" s="129"/>
      <c r="HG79" s="129"/>
      <c r="HH79" s="130"/>
      <c r="HI79" s="128">
        <f>データ!EP7</f>
        <v>83.5</v>
      </c>
      <c r="HJ79" s="129"/>
      <c r="HK79" s="129"/>
      <c r="HL79" s="129"/>
      <c r="HM79" s="129"/>
      <c r="HN79" s="129"/>
      <c r="HO79" s="129"/>
      <c r="HP79" s="129"/>
      <c r="HQ79" s="129"/>
      <c r="HR79" s="129"/>
      <c r="HS79" s="129"/>
      <c r="HT79" s="129"/>
      <c r="HU79" s="129"/>
      <c r="HV79" s="129"/>
      <c r="HW79" s="130"/>
      <c r="HX79" s="128">
        <f>データ!EQ7</f>
        <v>81.599999999999994</v>
      </c>
      <c r="HY79" s="129"/>
      <c r="HZ79" s="129"/>
      <c r="IA79" s="129"/>
      <c r="IB79" s="129"/>
      <c r="IC79" s="129"/>
      <c r="ID79" s="129"/>
      <c r="IE79" s="129"/>
      <c r="IF79" s="129"/>
      <c r="IG79" s="129"/>
      <c r="IH79" s="129"/>
      <c r="II79" s="129"/>
      <c r="IJ79" s="129"/>
      <c r="IK79" s="129"/>
      <c r="IL79" s="130"/>
      <c r="IM79" s="128">
        <f>データ!ER7</f>
        <v>66.8</v>
      </c>
      <c r="IN79" s="129"/>
      <c r="IO79" s="129"/>
      <c r="IP79" s="129"/>
      <c r="IQ79" s="129"/>
      <c r="IR79" s="129"/>
      <c r="IS79" s="129"/>
      <c r="IT79" s="129"/>
      <c r="IU79" s="129"/>
      <c r="IV79" s="129"/>
      <c r="IW79" s="129"/>
      <c r="IX79" s="129"/>
      <c r="IY79" s="129"/>
      <c r="IZ79" s="129"/>
      <c r="JA79" s="130"/>
      <c r="JB79" s="128">
        <f>データ!ES7</f>
        <v>70.2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79568000</v>
      </c>
      <c r="KH79" s="138"/>
      <c r="KI79" s="138"/>
      <c r="KJ79" s="138"/>
      <c r="KK79" s="138"/>
      <c r="KL79" s="138"/>
      <c r="KM79" s="138"/>
      <c r="KN79" s="138"/>
      <c r="KO79" s="138"/>
      <c r="KP79" s="138"/>
      <c r="KQ79" s="138"/>
      <c r="KR79" s="138"/>
      <c r="KS79" s="138"/>
      <c r="KT79" s="138"/>
      <c r="KU79" s="139"/>
      <c r="KV79" s="137">
        <f>データ!FA7</f>
        <v>80265475</v>
      </c>
      <c r="KW79" s="138"/>
      <c r="KX79" s="138"/>
      <c r="KY79" s="138"/>
      <c r="KZ79" s="138"/>
      <c r="LA79" s="138"/>
      <c r="LB79" s="138"/>
      <c r="LC79" s="138"/>
      <c r="LD79" s="138"/>
      <c r="LE79" s="138"/>
      <c r="LF79" s="138"/>
      <c r="LG79" s="138"/>
      <c r="LH79" s="138"/>
      <c r="LI79" s="138"/>
      <c r="LJ79" s="139"/>
      <c r="LK79" s="137">
        <f>データ!FB7</f>
        <v>80345850</v>
      </c>
      <c r="LL79" s="138"/>
      <c r="LM79" s="138"/>
      <c r="LN79" s="138"/>
      <c r="LO79" s="138"/>
      <c r="LP79" s="138"/>
      <c r="LQ79" s="138"/>
      <c r="LR79" s="138"/>
      <c r="LS79" s="138"/>
      <c r="LT79" s="138"/>
      <c r="LU79" s="138"/>
      <c r="LV79" s="138"/>
      <c r="LW79" s="138"/>
      <c r="LX79" s="138"/>
      <c r="LY79" s="139"/>
      <c r="LZ79" s="137">
        <f>データ!FC7</f>
        <v>80328050</v>
      </c>
      <c r="MA79" s="138"/>
      <c r="MB79" s="138"/>
      <c r="MC79" s="138"/>
      <c r="MD79" s="138"/>
      <c r="ME79" s="138"/>
      <c r="MF79" s="138"/>
      <c r="MG79" s="138"/>
      <c r="MH79" s="138"/>
      <c r="MI79" s="138"/>
      <c r="MJ79" s="138"/>
      <c r="MK79" s="138"/>
      <c r="ML79" s="138"/>
      <c r="MM79" s="138"/>
      <c r="MN79" s="139"/>
      <c r="MO79" s="137">
        <f>データ!FD7</f>
        <v>80511525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SOrQh9/J/f28p6OSHSzW/vBTVOmSys5IT/vUJu4ayY7/EqBSDxMUvK3zhp1FDsSHv1cKXBdwr5WZ96TtZrEUg==" saltValue="LgbJJTEkvpfMW8H28tUK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146</v>
      </c>
      <c r="BF5" s="49" t="s">
        <v>158</v>
      </c>
      <c r="BG5" s="49" t="s">
        <v>148</v>
      </c>
      <c r="BH5" s="49" t="s">
        <v>149</v>
      </c>
      <c r="BI5" s="49" t="s">
        <v>150</v>
      </c>
      <c r="BJ5" s="49" t="s">
        <v>151</v>
      </c>
      <c r="BK5" s="49" t="s">
        <v>152</v>
      </c>
      <c r="BL5" s="49" t="s">
        <v>153</v>
      </c>
      <c r="BM5" s="49" t="s">
        <v>154</v>
      </c>
      <c r="BN5" s="49" t="s">
        <v>155</v>
      </c>
      <c r="BO5" s="49" t="s">
        <v>156</v>
      </c>
      <c r="BP5" s="49" t="s">
        <v>146</v>
      </c>
      <c r="BQ5" s="49" t="s">
        <v>158</v>
      </c>
      <c r="BR5" s="49" t="s">
        <v>148</v>
      </c>
      <c r="BS5" s="49" t="s">
        <v>159</v>
      </c>
      <c r="BT5" s="49" t="s">
        <v>150</v>
      </c>
      <c r="BU5" s="49" t="s">
        <v>151</v>
      </c>
      <c r="BV5" s="49" t="s">
        <v>152</v>
      </c>
      <c r="BW5" s="49" t="s">
        <v>153</v>
      </c>
      <c r="BX5" s="49" t="s">
        <v>154</v>
      </c>
      <c r="BY5" s="49" t="s">
        <v>155</v>
      </c>
      <c r="BZ5" s="49" t="s">
        <v>156</v>
      </c>
      <c r="CA5" s="49" t="s">
        <v>146</v>
      </c>
      <c r="CB5" s="49" t="s">
        <v>158</v>
      </c>
      <c r="CC5" s="49" t="s">
        <v>160</v>
      </c>
      <c r="CD5" s="49" t="s">
        <v>159</v>
      </c>
      <c r="CE5" s="49" t="s">
        <v>161</v>
      </c>
      <c r="CF5" s="49" t="s">
        <v>151</v>
      </c>
      <c r="CG5" s="49" t="s">
        <v>152</v>
      </c>
      <c r="CH5" s="49" t="s">
        <v>153</v>
      </c>
      <c r="CI5" s="49" t="s">
        <v>154</v>
      </c>
      <c r="CJ5" s="49" t="s">
        <v>155</v>
      </c>
      <c r="CK5" s="49" t="s">
        <v>156</v>
      </c>
      <c r="CL5" s="49" t="s">
        <v>157</v>
      </c>
      <c r="CM5" s="49" t="s">
        <v>158</v>
      </c>
      <c r="CN5" s="49" t="s">
        <v>160</v>
      </c>
      <c r="CO5" s="49" t="s">
        <v>149</v>
      </c>
      <c r="CP5" s="49" t="s">
        <v>161</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158</v>
      </c>
      <c r="DJ5" s="49" t="s">
        <v>148</v>
      </c>
      <c r="DK5" s="49" t="s">
        <v>159</v>
      </c>
      <c r="DL5" s="49" t="s">
        <v>150</v>
      </c>
      <c r="DM5" s="49" t="s">
        <v>151</v>
      </c>
      <c r="DN5" s="49" t="s">
        <v>152</v>
      </c>
      <c r="DO5" s="49" t="s">
        <v>153</v>
      </c>
      <c r="DP5" s="49" t="s">
        <v>154</v>
      </c>
      <c r="DQ5" s="49" t="s">
        <v>155</v>
      </c>
      <c r="DR5" s="49" t="s">
        <v>156</v>
      </c>
      <c r="DS5" s="49" t="s">
        <v>157</v>
      </c>
      <c r="DT5" s="49" t="s">
        <v>158</v>
      </c>
      <c r="DU5" s="49" t="s">
        <v>148</v>
      </c>
      <c r="DV5" s="49" t="s">
        <v>149</v>
      </c>
      <c r="DW5" s="49" t="s">
        <v>161</v>
      </c>
      <c r="DX5" s="49" t="s">
        <v>151</v>
      </c>
      <c r="DY5" s="49" t="s">
        <v>152</v>
      </c>
      <c r="DZ5" s="49" t="s">
        <v>153</v>
      </c>
      <c r="EA5" s="49" t="s">
        <v>154</v>
      </c>
      <c r="EB5" s="49" t="s">
        <v>155</v>
      </c>
      <c r="EC5" s="49" t="s">
        <v>156</v>
      </c>
      <c r="ED5" s="49" t="s">
        <v>157</v>
      </c>
      <c r="EE5" s="49" t="s">
        <v>158</v>
      </c>
      <c r="EF5" s="49" t="s">
        <v>160</v>
      </c>
      <c r="EG5" s="49" t="s">
        <v>149</v>
      </c>
      <c r="EH5" s="49" t="s">
        <v>150</v>
      </c>
      <c r="EI5" s="49" t="s">
        <v>151</v>
      </c>
      <c r="EJ5" s="49" t="s">
        <v>152</v>
      </c>
      <c r="EK5" s="49" t="s">
        <v>153</v>
      </c>
      <c r="EL5" s="49" t="s">
        <v>154</v>
      </c>
      <c r="EM5" s="49" t="s">
        <v>155</v>
      </c>
      <c r="EN5" s="49" t="s">
        <v>156</v>
      </c>
      <c r="EO5" s="49" t="s">
        <v>146</v>
      </c>
      <c r="EP5" s="49" t="s">
        <v>158</v>
      </c>
      <c r="EQ5" s="49" t="s">
        <v>148</v>
      </c>
      <c r="ER5" s="49" t="s">
        <v>159</v>
      </c>
      <c r="ES5" s="49" t="s">
        <v>162</v>
      </c>
      <c r="ET5" s="49" t="s">
        <v>151</v>
      </c>
      <c r="EU5" s="49" t="s">
        <v>152</v>
      </c>
      <c r="EV5" s="49" t="s">
        <v>153</v>
      </c>
      <c r="EW5" s="49" t="s">
        <v>154</v>
      </c>
      <c r="EX5" s="49" t="s">
        <v>155</v>
      </c>
      <c r="EY5" s="49" t="s">
        <v>163</v>
      </c>
      <c r="EZ5" s="49" t="s">
        <v>146</v>
      </c>
      <c r="FA5" s="49" t="s">
        <v>147</v>
      </c>
      <c r="FB5" s="49" t="s">
        <v>160</v>
      </c>
      <c r="FC5" s="49" t="s">
        <v>149</v>
      </c>
      <c r="FD5" s="49" t="s">
        <v>150</v>
      </c>
      <c r="FE5" s="49" t="s">
        <v>151</v>
      </c>
      <c r="FF5" s="49" t="s">
        <v>152</v>
      </c>
      <c r="FG5" s="49" t="s">
        <v>153</v>
      </c>
      <c r="FH5" s="49" t="s">
        <v>154</v>
      </c>
      <c r="FI5" s="49" t="s">
        <v>155</v>
      </c>
      <c r="FJ5" s="49" t="s">
        <v>156</v>
      </c>
    </row>
    <row r="6" spans="1:166" s="54" customFormat="1" x14ac:dyDescent="0.15">
      <c r="A6" s="35" t="s">
        <v>164</v>
      </c>
      <c r="B6" s="50">
        <f>B8</f>
        <v>2022</v>
      </c>
      <c r="C6" s="50">
        <f t="shared" ref="C6:M6" si="2">C8</f>
        <v>478415</v>
      </c>
      <c r="D6" s="50">
        <f t="shared" si="2"/>
        <v>46</v>
      </c>
      <c r="E6" s="50">
        <f t="shared" si="2"/>
        <v>6</v>
      </c>
      <c r="F6" s="50">
        <f t="shared" si="2"/>
        <v>0</v>
      </c>
      <c r="G6" s="50">
        <f t="shared" si="2"/>
        <v>1</v>
      </c>
      <c r="H6" s="152" t="str">
        <f>IF(H8&lt;&gt;I8,H8,"")&amp;IF(I8&lt;&gt;J8,I8,"")&amp;"　"&amp;J8</f>
        <v>沖縄県沖縄県離島医療組合　久米島病院</v>
      </c>
      <c r="I6" s="153"/>
      <c r="J6" s="154"/>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14</v>
      </c>
      <c r="R6" s="50" t="str">
        <f t="shared" si="3"/>
        <v>-</v>
      </c>
      <c r="S6" s="50" t="str">
        <f t="shared" si="3"/>
        <v>透 訓</v>
      </c>
      <c r="T6" s="50" t="str">
        <f t="shared" si="3"/>
        <v>救</v>
      </c>
      <c r="U6" s="51" t="str">
        <f>U8</f>
        <v>-</v>
      </c>
      <c r="V6" s="51">
        <f>V8</f>
        <v>4481</v>
      </c>
      <c r="W6" s="50" t="str">
        <f>W8</f>
        <v>第１種該当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35</v>
      </c>
      <c r="AG6" s="51" t="str">
        <f t="shared" si="3"/>
        <v>-</v>
      </c>
      <c r="AH6" s="51">
        <f t="shared" si="3"/>
        <v>35</v>
      </c>
      <c r="AI6" s="52">
        <f>IF(AI8="-",NA(),AI8)</f>
        <v>98.2</v>
      </c>
      <c r="AJ6" s="52">
        <f t="shared" ref="AJ6:AR6" si="5">IF(AJ8="-",NA(),AJ8)</f>
        <v>97</v>
      </c>
      <c r="AK6" s="52">
        <f t="shared" si="5"/>
        <v>108.1</v>
      </c>
      <c r="AL6" s="52">
        <f t="shared" si="5"/>
        <v>99.8</v>
      </c>
      <c r="AM6" s="52">
        <f t="shared" si="5"/>
        <v>100.1</v>
      </c>
      <c r="AN6" s="52">
        <f t="shared" si="5"/>
        <v>96.1</v>
      </c>
      <c r="AO6" s="52">
        <f t="shared" si="5"/>
        <v>96.7</v>
      </c>
      <c r="AP6" s="52">
        <f t="shared" si="5"/>
        <v>98</v>
      </c>
      <c r="AQ6" s="52">
        <f t="shared" si="5"/>
        <v>101.9</v>
      </c>
      <c r="AR6" s="52">
        <f t="shared" si="5"/>
        <v>100.9</v>
      </c>
      <c r="AS6" s="52" t="str">
        <f>IF(AS8="-","【-】","【"&amp;SUBSTITUTE(TEXT(AS8,"#,##0.0"),"-","△")&amp;"】")</f>
        <v>【103.5】</v>
      </c>
      <c r="AT6" s="52">
        <f>IF(AT8="-",NA(),AT8)</f>
        <v>64</v>
      </c>
      <c r="AU6" s="52">
        <f t="shared" ref="AU6:BC6" si="6">IF(AU8="-",NA(),AU8)</f>
        <v>66.099999999999994</v>
      </c>
      <c r="AV6" s="52">
        <f t="shared" si="6"/>
        <v>71.900000000000006</v>
      </c>
      <c r="AW6" s="52">
        <f t="shared" si="6"/>
        <v>63.9</v>
      </c>
      <c r="AX6" s="52">
        <f t="shared" si="6"/>
        <v>63.2</v>
      </c>
      <c r="AY6" s="52">
        <f t="shared" si="6"/>
        <v>66.8</v>
      </c>
      <c r="AZ6" s="52">
        <f t="shared" si="6"/>
        <v>67.8</v>
      </c>
      <c r="BA6" s="52">
        <f t="shared" si="6"/>
        <v>65</v>
      </c>
      <c r="BB6" s="52">
        <f t="shared" si="6"/>
        <v>67.599999999999994</v>
      </c>
      <c r="BC6" s="52">
        <f t="shared" si="6"/>
        <v>65.8</v>
      </c>
      <c r="BD6" s="52" t="str">
        <f>IF(BD8="-","【-】","【"&amp;SUBSTITUTE(TEXT(BD8,"#,##0.0"),"-","△")&amp;"】")</f>
        <v>【86.4】</v>
      </c>
      <c r="BE6" s="52">
        <f>IF(BE8="-",NA(),BE8)</f>
        <v>64</v>
      </c>
      <c r="BF6" s="52">
        <f t="shared" ref="BF6:BN6" si="7">IF(BF8="-",NA(),BF8)</f>
        <v>66.099999999999994</v>
      </c>
      <c r="BG6" s="52">
        <f t="shared" si="7"/>
        <v>71.900000000000006</v>
      </c>
      <c r="BH6" s="52">
        <f t="shared" si="7"/>
        <v>63.9</v>
      </c>
      <c r="BI6" s="52">
        <f t="shared" si="7"/>
        <v>63.2</v>
      </c>
      <c r="BJ6" s="52">
        <f t="shared" si="7"/>
        <v>62.4</v>
      </c>
      <c r="BK6" s="52">
        <f t="shared" si="7"/>
        <v>62.9</v>
      </c>
      <c r="BL6" s="52">
        <f t="shared" si="7"/>
        <v>60.3</v>
      </c>
      <c r="BM6" s="52">
        <f t="shared" si="7"/>
        <v>63.2</v>
      </c>
      <c r="BN6" s="52">
        <f t="shared" si="7"/>
        <v>61.4</v>
      </c>
      <c r="BO6" s="52" t="str">
        <f>IF(BO8="-","【-】","【"&amp;SUBSTITUTE(TEXT(BO8,"#,##0.0"),"-","△")&amp;"】")</f>
        <v>【83.7】</v>
      </c>
      <c r="BP6" s="52">
        <f>IF(BP8="-",NA(),BP8)</f>
        <v>58.5</v>
      </c>
      <c r="BQ6" s="52">
        <f t="shared" ref="BQ6:BY6" si="8">IF(BQ8="-",NA(),BQ8)</f>
        <v>67.8</v>
      </c>
      <c r="BR6" s="52">
        <f t="shared" si="8"/>
        <v>55.8</v>
      </c>
      <c r="BS6" s="52">
        <f t="shared" si="8"/>
        <v>47.7</v>
      </c>
      <c r="BT6" s="52">
        <f t="shared" si="8"/>
        <v>47.4</v>
      </c>
      <c r="BU6" s="52">
        <f t="shared" si="8"/>
        <v>59.4</v>
      </c>
      <c r="BV6" s="52">
        <f t="shared" si="8"/>
        <v>61.4</v>
      </c>
      <c r="BW6" s="52">
        <f t="shared" si="8"/>
        <v>55.9</v>
      </c>
      <c r="BX6" s="52">
        <f t="shared" si="8"/>
        <v>56.5</v>
      </c>
      <c r="BY6" s="52">
        <f t="shared" si="8"/>
        <v>53.9</v>
      </c>
      <c r="BZ6" s="52" t="str">
        <f>IF(BZ8="-","【-】","【"&amp;SUBSTITUTE(TEXT(BZ8,"#,##0.0"),"-","△")&amp;"】")</f>
        <v>【66.8】</v>
      </c>
      <c r="CA6" s="53">
        <f>IF(CA8="-",NA(),CA8)</f>
        <v>29062</v>
      </c>
      <c r="CB6" s="53">
        <f t="shared" ref="CB6:CJ6" si="9">IF(CB8="-",NA(),CB8)</f>
        <v>30237</v>
      </c>
      <c r="CC6" s="53">
        <f t="shared" si="9"/>
        <v>31276</v>
      </c>
      <c r="CD6" s="53">
        <f t="shared" si="9"/>
        <v>33280</v>
      </c>
      <c r="CE6" s="53">
        <f t="shared" si="9"/>
        <v>35942</v>
      </c>
      <c r="CF6" s="53">
        <f t="shared" si="9"/>
        <v>26485</v>
      </c>
      <c r="CG6" s="53">
        <f t="shared" si="9"/>
        <v>27761</v>
      </c>
      <c r="CH6" s="53">
        <f t="shared" si="9"/>
        <v>29162</v>
      </c>
      <c r="CI6" s="53">
        <f t="shared" si="9"/>
        <v>29802</v>
      </c>
      <c r="CJ6" s="53">
        <f t="shared" si="9"/>
        <v>30895</v>
      </c>
      <c r="CK6" s="52" t="str">
        <f>IF(CK8="-","【-】","【"&amp;SUBSTITUTE(TEXT(CK8,"#,##0"),"-","△")&amp;"】")</f>
        <v>【61,837】</v>
      </c>
      <c r="CL6" s="53">
        <f>IF(CL8="-",NA(),CL8)</f>
        <v>8993</v>
      </c>
      <c r="CM6" s="53">
        <f t="shared" ref="CM6:CU6" si="10">IF(CM8="-",NA(),CM8)</f>
        <v>8721</v>
      </c>
      <c r="CN6" s="53">
        <f t="shared" si="10"/>
        <v>9475</v>
      </c>
      <c r="CO6" s="53">
        <f t="shared" si="10"/>
        <v>9993</v>
      </c>
      <c r="CP6" s="53">
        <f t="shared" si="10"/>
        <v>9933</v>
      </c>
      <c r="CQ6" s="53">
        <f t="shared" si="10"/>
        <v>8109</v>
      </c>
      <c r="CR6" s="53">
        <f t="shared" si="10"/>
        <v>8307</v>
      </c>
      <c r="CS6" s="53">
        <f t="shared" si="10"/>
        <v>8904</v>
      </c>
      <c r="CT6" s="53">
        <f t="shared" si="10"/>
        <v>9068</v>
      </c>
      <c r="CU6" s="53">
        <f t="shared" si="10"/>
        <v>9435</v>
      </c>
      <c r="CV6" s="52" t="str">
        <f>IF(CV8="-","【-】","【"&amp;SUBSTITUTE(TEXT(CV8,"#,##0"),"-","△")&amp;"】")</f>
        <v>【17,600】</v>
      </c>
      <c r="CW6" s="52">
        <f>IF(CW8="-",NA(),CW8)</f>
        <v>76.8</v>
      </c>
      <c r="CX6" s="52">
        <f t="shared" ref="CX6:DF6" si="11">IF(CX8="-",NA(),CX8)</f>
        <v>74</v>
      </c>
      <c r="CY6" s="52">
        <f t="shared" si="11"/>
        <v>83.4</v>
      </c>
      <c r="CZ6" s="52">
        <f t="shared" si="11"/>
        <v>88</v>
      </c>
      <c r="DA6" s="52">
        <f t="shared" si="11"/>
        <v>82.9</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16.399999999999999</v>
      </c>
      <c r="DI6" s="52">
        <f t="shared" ref="DI6:DQ6" si="12">IF(DI8="-",NA(),DI8)</f>
        <v>15.7</v>
      </c>
      <c r="DJ6" s="52">
        <f t="shared" si="12"/>
        <v>16.5</v>
      </c>
      <c r="DK6" s="52">
        <f t="shared" si="12"/>
        <v>16.7</v>
      </c>
      <c r="DL6" s="52">
        <f t="shared" si="12"/>
        <v>18.2</v>
      </c>
      <c r="DM6" s="52">
        <f t="shared" si="12"/>
        <v>16</v>
      </c>
      <c r="DN6" s="52">
        <f t="shared" si="12"/>
        <v>16</v>
      </c>
      <c r="DO6" s="52">
        <f t="shared" si="12"/>
        <v>15.9</v>
      </c>
      <c r="DP6" s="52">
        <f t="shared" si="12"/>
        <v>14.9</v>
      </c>
      <c r="DQ6" s="52">
        <f t="shared" si="12"/>
        <v>15.6</v>
      </c>
      <c r="DR6" s="52" t="str">
        <f>IF(DR8="-","【-】","【"&amp;SUBSTITUTE(TEXT(DR8,"#,##0.0"),"-","△")&amp;"】")</f>
        <v>【25.1】</v>
      </c>
      <c r="DS6" s="52">
        <f>IF(DS8="-",NA(),DS8)</f>
        <v>64.599999999999994</v>
      </c>
      <c r="DT6" s="52">
        <f t="shared" ref="DT6:EB6" si="13">IF(DT8="-",NA(),DT8)</f>
        <v>64.5</v>
      </c>
      <c r="DU6" s="52">
        <f t="shared" si="13"/>
        <v>0</v>
      </c>
      <c r="DV6" s="52">
        <f t="shared" si="13"/>
        <v>53.2</v>
      </c>
      <c r="DW6" s="52">
        <f t="shared" si="13"/>
        <v>52.6</v>
      </c>
      <c r="DX6" s="52">
        <f t="shared" si="13"/>
        <v>118.7</v>
      </c>
      <c r="DY6" s="52">
        <f t="shared" si="13"/>
        <v>121.7</v>
      </c>
      <c r="DZ6" s="52">
        <f t="shared" si="13"/>
        <v>132.30000000000001</v>
      </c>
      <c r="EA6" s="52">
        <f t="shared" si="13"/>
        <v>141.6</v>
      </c>
      <c r="EB6" s="52">
        <f t="shared" si="13"/>
        <v>141.5</v>
      </c>
      <c r="EC6" s="52" t="str">
        <f>IF(EC8="-","【-】","【"&amp;SUBSTITUTE(TEXT(EC8,"#,##0.0"),"-","△")&amp;"】")</f>
        <v>【63.0】</v>
      </c>
      <c r="ED6" s="52">
        <f>IF(ED8="-",NA(),ED8)</f>
        <v>66.2</v>
      </c>
      <c r="EE6" s="52">
        <f t="shared" ref="EE6:EM6" si="14">IF(EE8="-",NA(),EE8)</f>
        <v>67.7</v>
      </c>
      <c r="EF6" s="52">
        <f t="shared" si="14"/>
        <v>68.2</v>
      </c>
      <c r="EG6" s="52">
        <f t="shared" si="14"/>
        <v>65.099999999999994</v>
      </c>
      <c r="EH6" s="52">
        <f t="shared" si="14"/>
        <v>67.099999999999994</v>
      </c>
      <c r="EI6" s="52">
        <f t="shared" si="14"/>
        <v>54.2</v>
      </c>
      <c r="EJ6" s="52">
        <f t="shared" si="14"/>
        <v>55.4</v>
      </c>
      <c r="EK6" s="52">
        <f t="shared" si="14"/>
        <v>57.6</v>
      </c>
      <c r="EL6" s="52">
        <f t="shared" si="14"/>
        <v>56.9</v>
      </c>
      <c r="EM6" s="52">
        <f t="shared" si="14"/>
        <v>57.9</v>
      </c>
      <c r="EN6" s="52" t="str">
        <f>IF(EN8="-","【-】","【"&amp;SUBSTITUTE(TEXT(EN8,"#,##0.0"),"-","△")&amp;"】")</f>
        <v>【56.4】</v>
      </c>
      <c r="EO6" s="52">
        <f>IF(EO8="-",NA(),EO8)</f>
        <v>79.2</v>
      </c>
      <c r="EP6" s="52">
        <f t="shared" ref="EP6:EX6" si="15">IF(EP8="-",NA(),EP8)</f>
        <v>83.5</v>
      </c>
      <c r="EQ6" s="52">
        <f t="shared" si="15"/>
        <v>81.599999999999994</v>
      </c>
      <c r="ER6" s="52">
        <f t="shared" si="15"/>
        <v>66.8</v>
      </c>
      <c r="ES6" s="52">
        <f t="shared" si="15"/>
        <v>70.2</v>
      </c>
      <c r="ET6" s="52">
        <f t="shared" si="15"/>
        <v>70.2</v>
      </c>
      <c r="EU6" s="52">
        <f t="shared" si="15"/>
        <v>72</v>
      </c>
      <c r="EV6" s="52">
        <f t="shared" si="15"/>
        <v>72.3</v>
      </c>
      <c r="EW6" s="52">
        <f t="shared" si="15"/>
        <v>71.5</v>
      </c>
      <c r="EX6" s="52">
        <f t="shared" si="15"/>
        <v>72.099999999999994</v>
      </c>
      <c r="EY6" s="52" t="str">
        <f>IF(EY8="-","【-】","【"&amp;SUBSTITUTE(TEXT(EY8,"#,##0.0"),"-","△")&amp;"】")</f>
        <v>【70.7】</v>
      </c>
      <c r="EZ6" s="53">
        <f>IF(EZ8="-",NA(),EZ8)</f>
        <v>79568000</v>
      </c>
      <c r="FA6" s="53">
        <f t="shared" ref="FA6:FI6" si="16">IF(FA8="-",NA(),FA8)</f>
        <v>80265475</v>
      </c>
      <c r="FB6" s="53">
        <f t="shared" si="16"/>
        <v>80345850</v>
      </c>
      <c r="FC6" s="53">
        <f t="shared" si="16"/>
        <v>80328050</v>
      </c>
      <c r="FD6" s="53">
        <f t="shared" si="16"/>
        <v>80511525</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165</v>
      </c>
      <c r="B7" s="50">
        <f t="shared" ref="B7:AH7" si="17">B8</f>
        <v>2022</v>
      </c>
      <c r="C7" s="50">
        <f t="shared" si="17"/>
        <v>478415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14</v>
      </c>
      <c r="R7" s="50" t="str">
        <f t="shared" si="17"/>
        <v>-</v>
      </c>
      <c r="S7" s="50" t="str">
        <f t="shared" si="17"/>
        <v>透 訓</v>
      </c>
      <c r="T7" s="50" t="str">
        <f t="shared" si="17"/>
        <v>救</v>
      </c>
      <c r="U7" s="51" t="str">
        <f>U8</f>
        <v>-</v>
      </c>
      <c r="V7" s="51">
        <f>V8</f>
        <v>4481</v>
      </c>
      <c r="W7" s="50" t="str">
        <f>W8</f>
        <v>第１種該当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35</v>
      </c>
      <c r="AG7" s="51" t="str">
        <f t="shared" si="17"/>
        <v>-</v>
      </c>
      <c r="AH7" s="51">
        <f t="shared" si="17"/>
        <v>35</v>
      </c>
      <c r="AI7" s="52">
        <f>AI8</f>
        <v>98.2</v>
      </c>
      <c r="AJ7" s="52">
        <f t="shared" ref="AJ7:AR7" si="18">AJ8</f>
        <v>97</v>
      </c>
      <c r="AK7" s="52">
        <f t="shared" si="18"/>
        <v>108.1</v>
      </c>
      <c r="AL7" s="52">
        <f t="shared" si="18"/>
        <v>99.8</v>
      </c>
      <c r="AM7" s="52">
        <f t="shared" si="18"/>
        <v>100.1</v>
      </c>
      <c r="AN7" s="52">
        <f t="shared" si="18"/>
        <v>96.1</v>
      </c>
      <c r="AO7" s="52">
        <f t="shared" si="18"/>
        <v>96.7</v>
      </c>
      <c r="AP7" s="52">
        <f t="shared" si="18"/>
        <v>98</v>
      </c>
      <c r="AQ7" s="52">
        <f t="shared" si="18"/>
        <v>101.9</v>
      </c>
      <c r="AR7" s="52">
        <f t="shared" si="18"/>
        <v>100.9</v>
      </c>
      <c r="AS7" s="52"/>
      <c r="AT7" s="52">
        <f>AT8</f>
        <v>64</v>
      </c>
      <c r="AU7" s="52">
        <f t="shared" ref="AU7:BC7" si="19">AU8</f>
        <v>66.099999999999994</v>
      </c>
      <c r="AV7" s="52">
        <f t="shared" si="19"/>
        <v>71.900000000000006</v>
      </c>
      <c r="AW7" s="52">
        <f t="shared" si="19"/>
        <v>63.9</v>
      </c>
      <c r="AX7" s="52">
        <f t="shared" si="19"/>
        <v>63.2</v>
      </c>
      <c r="AY7" s="52">
        <f t="shared" si="19"/>
        <v>66.8</v>
      </c>
      <c r="AZ7" s="52">
        <f t="shared" si="19"/>
        <v>67.8</v>
      </c>
      <c r="BA7" s="52">
        <f t="shared" si="19"/>
        <v>65</v>
      </c>
      <c r="BB7" s="52">
        <f t="shared" si="19"/>
        <v>67.599999999999994</v>
      </c>
      <c r="BC7" s="52">
        <f t="shared" si="19"/>
        <v>65.8</v>
      </c>
      <c r="BD7" s="52"/>
      <c r="BE7" s="52">
        <f>BE8</f>
        <v>64</v>
      </c>
      <c r="BF7" s="52">
        <f t="shared" ref="BF7:BN7" si="20">BF8</f>
        <v>66.099999999999994</v>
      </c>
      <c r="BG7" s="52">
        <f t="shared" si="20"/>
        <v>71.900000000000006</v>
      </c>
      <c r="BH7" s="52">
        <f t="shared" si="20"/>
        <v>63.9</v>
      </c>
      <c r="BI7" s="52">
        <f t="shared" si="20"/>
        <v>63.2</v>
      </c>
      <c r="BJ7" s="52">
        <f t="shared" si="20"/>
        <v>62.4</v>
      </c>
      <c r="BK7" s="52">
        <f t="shared" si="20"/>
        <v>62.9</v>
      </c>
      <c r="BL7" s="52">
        <f t="shared" si="20"/>
        <v>60.3</v>
      </c>
      <c r="BM7" s="52">
        <f t="shared" si="20"/>
        <v>63.2</v>
      </c>
      <c r="BN7" s="52">
        <f t="shared" si="20"/>
        <v>61.4</v>
      </c>
      <c r="BO7" s="52"/>
      <c r="BP7" s="52">
        <f>BP8</f>
        <v>58.5</v>
      </c>
      <c r="BQ7" s="52">
        <f t="shared" ref="BQ7:BY7" si="21">BQ8</f>
        <v>67.8</v>
      </c>
      <c r="BR7" s="52">
        <f t="shared" si="21"/>
        <v>55.8</v>
      </c>
      <c r="BS7" s="52">
        <f t="shared" si="21"/>
        <v>47.7</v>
      </c>
      <c r="BT7" s="52">
        <f t="shared" si="21"/>
        <v>47.4</v>
      </c>
      <c r="BU7" s="52">
        <f t="shared" si="21"/>
        <v>59.4</v>
      </c>
      <c r="BV7" s="52">
        <f t="shared" si="21"/>
        <v>61.4</v>
      </c>
      <c r="BW7" s="52">
        <f t="shared" si="21"/>
        <v>55.9</v>
      </c>
      <c r="BX7" s="52">
        <f t="shared" si="21"/>
        <v>56.5</v>
      </c>
      <c r="BY7" s="52">
        <f t="shared" si="21"/>
        <v>53.9</v>
      </c>
      <c r="BZ7" s="52"/>
      <c r="CA7" s="53">
        <f>CA8</f>
        <v>29062</v>
      </c>
      <c r="CB7" s="53">
        <f t="shared" ref="CB7:CJ7" si="22">CB8</f>
        <v>30237</v>
      </c>
      <c r="CC7" s="53">
        <f t="shared" si="22"/>
        <v>31276</v>
      </c>
      <c r="CD7" s="53">
        <f t="shared" si="22"/>
        <v>33280</v>
      </c>
      <c r="CE7" s="53">
        <f t="shared" si="22"/>
        <v>35942</v>
      </c>
      <c r="CF7" s="53">
        <f t="shared" si="22"/>
        <v>26485</v>
      </c>
      <c r="CG7" s="53">
        <f t="shared" si="22"/>
        <v>27761</v>
      </c>
      <c r="CH7" s="53">
        <f t="shared" si="22"/>
        <v>29162</v>
      </c>
      <c r="CI7" s="53">
        <f t="shared" si="22"/>
        <v>29802</v>
      </c>
      <c r="CJ7" s="53">
        <f t="shared" si="22"/>
        <v>30895</v>
      </c>
      <c r="CK7" s="52"/>
      <c r="CL7" s="53">
        <f>CL8</f>
        <v>8993</v>
      </c>
      <c r="CM7" s="53">
        <f t="shared" ref="CM7:CU7" si="23">CM8</f>
        <v>8721</v>
      </c>
      <c r="CN7" s="53">
        <f t="shared" si="23"/>
        <v>9475</v>
      </c>
      <c r="CO7" s="53">
        <f t="shared" si="23"/>
        <v>9993</v>
      </c>
      <c r="CP7" s="53">
        <f t="shared" si="23"/>
        <v>9933</v>
      </c>
      <c r="CQ7" s="53">
        <f t="shared" si="23"/>
        <v>8109</v>
      </c>
      <c r="CR7" s="53">
        <f t="shared" si="23"/>
        <v>8307</v>
      </c>
      <c r="CS7" s="53">
        <f t="shared" si="23"/>
        <v>8904</v>
      </c>
      <c r="CT7" s="53">
        <f t="shared" si="23"/>
        <v>9068</v>
      </c>
      <c r="CU7" s="53">
        <f t="shared" si="23"/>
        <v>9435</v>
      </c>
      <c r="CV7" s="52"/>
      <c r="CW7" s="52">
        <f>CW8</f>
        <v>76.8</v>
      </c>
      <c r="CX7" s="52">
        <f t="shared" ref="CX7:DF7" si="24">CX8</f>
        <v>74</v>
      </c>
      <c r="CY7" s="52">
        <f t="shared" si="24"/>
        <v>83.4</v>
      </c>
      <c r="CZ7" s="52">
        <f t="shared" si="24"/>
        <v>88</v>
      </c>
      <c r="DA7" s="52">
        <f t="shared" si="24"/>
        <v>82.9</v>
      </c>
      <c r="DB7" s="52">
        <f t="shared" si="24"/>
        <v>81.599999999999994</v>
      </c>
      <c r="DC7" s="52">
        <f t="shared" si="24"/>
        <v>80.099999999999994</v>
      </c>
      <c r="DD7" s="52">
        <f t="shared" si="24"/>
        <v>87.1</v>
      </c>
      <c r="DE7" s="52">
        <f t="shared" si="24"/>
        <v>84.5</v>
      </c>
      <c r="DF7" s="52">
        <f t="shared" si="24"/>
        <v>86</v>
      </c>
      <c r="DG7" s="52"/>
      <c r="DH7" s="52">
        <f>DH8</f>
        <v>16.399999999999999</v>
      </c>
      <c r="DI7" s="52">
        <f t="shared" ref="DI7:DQ7" si="25">DI8</f>
        <v>15.7</v>
      </c>
      <c r="DJ7" s="52">
        <f t="shared" si="25"/>
        <v>16.5</v>
      </c>
      <c r="DK7" s="52">
        <f t="shared" si="25"/>
        <v>16.7</v>
      </c>
      <c r="DL7" s="52">
        <f t="shared" si="25"/>
        <v>18.2</v>
      </c>
      <c r="DM7" s="52">
        <f t="shared" si="25"/>
        <v>16</v>
      </c>
      <c r="DN7" s="52">
        <f t="shared" si="25"/>
        <v>16</v>
      </c>
      <c r="DO7" s="52">
        <f t="shared" si="25"/>
        <v>15.9</v>
      </c>
      <c r="DP7" s="52">
        <f t="shared" si="25"/>
        <v>14.9</v>
      </c>
      <c r="DQ7" s="52">
        <f t="shared" si="25"/>
        <v>15.6</v>
      </c>
      <c r="DR7" s="52"/>
      <c r="DS7" s="52">
        <f>DS8</f>
        <v>64.599999999999994</v>
      </c>
      <c r="DT7" s="52">
        <f t="shared" ref="DT7:EB7" si="26">DT8</f>
        <v>64.5</v>
      </c>
      <c r="DU7" s="52">
        <f t="shared" si="26"/>
        <v>0</v>
      </c>
      <c r="DV7" s="52">
        <f t="shared" si="26"/>
        <v>53.2</v>
      </c>
      <c r="DW7" s="52">
        <f t="shared" si="26"/>
        <v>52.6</v>
      </c>
      <c r="DX7" s="52">
        <f t="shared" si="26"/>
        <v>118.7</v>
      </c>
      <c r="DY7" s="52">
        <f t="shared" si="26"/>
        <v>121.7</v>
      </c>
      <c r="DZ7" s="52">
        <f t="shared" si="26"/>
        <v>132.30000000000001</v>
      </c>
      <c r="EA7" s="52">
        <f t="shared" si="26"/>
        <v>141.6</v>
      </c>
      <c r="EB7" s="52">
        <f t="shared" si="26"/>
        <v>141.5</v>
      </c>
      <c r="EC7" s="52"/>
      <c r="ED7" s="52">
        <f>ED8</f>
        <v>66.2</v>
      </c>
      <c r="EE7" s="52">
        <f t="shared" ref="EE7:EM7" si="27">EE8</f>
        <v>67.7</v>
      </c>
      <c r="EF7" s="52">
        <f t="shared" si="27"/>
        <v>68.2</v>
      </c>
      <c r="EG7" s="52">
        <f t="shared" si="27"/>
        <v>65.099999999999994</v>
      </c>
      <c r="EH7" s="52">
        <f t="shared" si="27"/>
        <v>67.099999999999994</v>
      </c>
      <c r="EI7" s="52">
        <f t="shared" si="27"/>
        <v>54.2</v>
      </c>
      <c r="EJ7" s="52">
        <f t="shared" si="27"/>
        <v>55.4</v>
      </c>
      <c r="EK7" s="52">
        <f t="shared" si="27"/>
        <v>57.6</v>
      </c>
      <c r="EL7" s="52">
        <f t="shared" si="27"/>
        <v>56.9</v>
      </c>
      <c r="EM7" s="52">
        <f t="shared" si="27"/>
        <v>57.9</v>
      </c>
      <c r="EN7" s="52"/>
      <c r="EO7" s="52">
        <f>EO8</f>
        <v>79.2</v>
      </c>
      <c r="EP7" s="52">
        <f t="shared" ref="EP7:EX7" si="28">EP8</f>
        <v>83.5</v>
      </c>
      <c r="EQ7" s="52">
        <f t="shared" si="28"/>
        <v>81.599999999999994</v>
      </c>
      <c r="ER7" s="52">
        <f t="shared" si="28"/>
        <v>66.8</v>
      </c>
      <c r="ES7" s="52">
        <f t="shared" si="28"/>
        <v>70.2</v>
      </c>
      <c r="ET7" s="52">
        <f t="shared" si="28"/>
        <v>70.2</v>
      </c>
      <c r="EU7" s="52">
        <f t="shared" si="28"/>
        <v>72</v>
      </c>
      <c r="EV7" s="52">
        <f t="shared" si="28"/>
        <v>72.3</v>
      </c>
      <c r="EW7" s="52">
        <f t="shared" si="28"/>
        <v>71.5</v>
      </c>
      <c r="EX7" s="52">
        <f t="shared" si="28"/>
        <v>72.099999999999994</v>
      </c>
      <c r="EY7" s="52"/>
      <c r="EZ7" s="53">
        <f>EZ8</f>
        <v>79568000</v>
      </c>
      <c r="FA7" s="53">
        <f t="shared" ref="FA7:FI7" si="29">FA8</f>
        <v>80265475</v>
      </c>
      <c r="FB7" s="53">
        <f t="shared" si="29"/>
        <v>80345850</v>
      </c>
      <c r="FC7" s="53">
        <f t="shared" si="29"/>
        <v>80328050</v>
      </c>
      <c r="FD7" s="53">
        <f t="shared" si="29"/>
        <v>80511525</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478415</v>
      </c>
      <c r="D8" s="55">
        <v>46</v>
      </c>
      <c r="E8" s="55">
        <v>6</v>
      </c>
      <c r="F8" s="55">
        <v>0</v>
      </c>
      <c r="G8" s="55">
        <v>1</v>
      </c>
      <c r="H8" s="55" t="s">
        <v>166</v>
      </c>
      <c r="I8" s="55" t="s">
        <v>167</v>
      </c>
      <c r="J8" s="55" t="s">
        <v>168</v>
      </c>
      <c r="K8" s="55" t="s">
        <v>169</v>
      </c>
      <c r="L8" s="55" t="s">
        <v>170</v>
      </c>
      <c r="M8" s="55" t="s">
        <v>171</v>
      </c>
      <c r="N8" s="55" t="s">
        <v>172</v>
      </c>
      <c r="O8" s="55" t="s">
        <v>173</v>
      </c>
      <c r="P8" s="55" t="s">
        <v>174</v>
      </c>
      <c r="Q8" s="56">
        <v>14</v>
      </c>
      <c r="R8" s="55" t="s">
        <v>40</v>
      </c>
      <c r="S8" s="55" t="s">
        <v>175</v>
      </c>
      <c r="T8" s="55" t="s">
        <v>176</v>
      </c>
      <c r="U8" s="56" t="s">
        <v>40</v>
      </c>
      <c r="V8" s="56">
        <v>4481</v>
      </c>
      <c r="W8" s="55" t="s">
        <v>177</v>
      </c>
      <c r="X8" s="55" t="s">
        <v>40</v>
      </c>
      <c r="Y8" s="57" t="s">
        <v>178</v>
      </c>
      <c r="Z8" s="56">
        <v>40</v>
      </c>
      <c r="AA8" s="56" t="s">
        <v>40</v>
      </c>
      <c r="AB8" s="56" t="s">
        <v>40</v>
      </c>
      <c r="AC8" s="56" t="s">
        <v>40</v>
      </c>
      <c r="AD8" s="56" t="s">
        <v>40</v>
      </c>
      <c r="AE8" s="56">
        <v>40</v>
      </c>
      <c r="AF8" s="56">
        <v>35</v>
      </c>
      <c r="AG8" s="56" t="s">
        <v>40</v>
      </c>
      <c r="AH8" s="56">
        <v>35</v>
      </c>
      <c r="AI8" s="58">
        <v>98.2</v>
      </c>
      <c r="AJ8" s="58">
        <v>97</v>
      </c>
      <c r="AK8" s="58">
        <v>108.1</v>
      </c>
      <c r="AL8" s="58">
        <v>99.8</v>
      </c>
      <c r="AM8" s="58">
        <v>100.1</v>
      </c>
      <c r="AN8" s="58">
        <v>96.1</v>
      </c>
      <c r="AO8" s="58">
        <v>96.7</v>
      </c>
      <c r="AP8" s="58">
        <v>98</v>
      </c>
      <c r="AQ8" s="58">
        <v>101.9</v>
      </c>
      <c r="AR8" s="58">
        <v>100.9</v>
      </c>
      <c r="AS8" s="58">
        <v>103.5</v>
      </c>
      <c r="AT8" s="58">
        <v>64</v>
      </c>
      <c r="AU8" s="58">
        <v>66.099999999999994</v>
      </c>
      <c r="AV8" s="58">
        <v>71.900000000000006</v>
      </c>
      <c r="AW8" s="58">
        <v>63.9</v>
      </c>
      <c r="AX8" s="58">
        <v>63.2</v>
      </c>
      <c r="AY8" s="58">
        <v>66.8</v>
      </c>
      <c r="AZ8" s="58">
        <v>67.8</v>
      </c>
      <c r="BA8" s="58">
        <v>65</v>
      </c>
      <c r="BB8" s="58">
        <v>67.599999999999994</v>
      </c>
      <c r="BC8" s="58">
        <v>65.8</v>
      </c>
      <c r="BD8" s="58">
        <v>86.4</v>
      </c>
      <c r="BE8" s="59">
        <v>64</v>
      </c>
      <c r="BF8" s="59">
        <v>66.099999999999994</v>
      </c>
      <c r="BG8" s="59">
        <v>71.900000000000006</v>
      </c>
      <c r="BH8" s="59">
        <v>63.9</v>
      </c>
      <c r="BI8" s="59">
        <v>63.2</v>
      </c>
      <c r="BJ8" s="59">
        <v>62.4</v>
      </c>
      <c r="BK8" s="59">
        <v>62.9</v>
      </c>
      <c r="BL8" s="59">
        <v>60.3</v>
      </c>
      <c r="BM8" s="59">
        <v>63.2</v>
      </c>
      <c r="BN8" s="59">
        <v>61.4</v>
      </c>
      <c r="BO8" s="59">
        <v>83.7</v>
      </c>
      <c r="BP8" s="58">
        <v>58.5</v>
      </c>
      <c r="BQ8" s="58">
        <v>67.8</v>
      </c>
      <c r="BR8" s="58">
        <v>55.8</v>
      </c>
      <c r="BS8" s="58">
        <v>47.7</v>
      </c>
      <c r="BT8" s="58">
        <v>47.4</v>
      </c>
      <c r="BU8" s="58">
        <v>59.4</v>
      </c>
      <c r="BV8" s="58">
        <v>61.4</v>
      </c>
      <c r="BW8" s="58">
        <v>55.9</v>
      </c>
      <c r="BX8" s="58">
        <v>56.5</v>
      </c>
      <c r="BY8" s="58">
        <v>53.9</v>
      </c>
      <c r="BZ8" s="58">
        <v>66.8</v>
      </c>
      <c r="CA8" s="59">
        <v>29062</v>
      </c>
      <c r="CB8" s="59">
        <v>30237</v>
      </c>
      <c r="CC8" s="59">
        <v>31276</v>
      </c>
      <c r="CD8" s="59">
        <v>33280</v>
      </c>
      <c r="CE8" s="59">
        <v>35942</v>
      </c>
      <c r="CF8" s="59">
        <v>26485</v>
      </c>
      <c r="CG8" s="59">
        <v>27761</v>
      </c>
      <c r="CH8" s="59">
        <v>29162</v>
      </c>
      <c r="CI8" s="59">
        <v>29802</v>
      </c>
      <c r="CJ8" s="59">
        <v>30895</v>
      </c>
      <c r="CK8" s="58">
        <v>61837</v>
      </c>
      <c r="CL8" s="59">
        <v>8993</v>
      </c>
      <c r="CM8" s="59">
        <v>8721</v>
      </c>
      <c r="CN8" s="59">
        <v>9475</v>
      </c>
      <c r="CO8" s="59">
        <v>9993</v>
      </c>
      <c r="CP8" s="59">
        <v>9933</v>
      </c>
      <c r="CQ8" s="59">
        <v>8109</v>
      </c>
      <c r="CR8" s="59">
        <v>8307</v>
      </c>
      <c r="CS8" s="59">
        <v>8904</v>
      </c>
      <c r="CT8" s="59">
        <v>9068</v>
      </c>
      <c r="CU8" s="59">
        <v>9435</v>
      </c>
      <c r="CV8" s="58">
        <v>17600</v>
      </c>
      <c r="CW8" s="59">
        <v>76.8</v>
      </c>
      <c r="CX8" s="59">
        <v>74</v>
      </c>
      <c r="CY8" s="59">
        <v>83.4</v>
      </c>
      <c r="CZ8" s="59">
        <v>88</v>
      </c>
      <c r="DA8" s="59">
        <v>82.9</v>
      </c>
      <c r="DB8" s="59">
        <v>81.599999999999994</v>
      </c>
      <c r="DC8" s="59">
        <v>80.099999999999994</v>
      </c>
      <c r="DD8" s="59">
        <v>87.1</v>
      </c>
      <c r="DE8" s="59">
        <v>84.5</v>
      </c>
      <c r="DF8" s="59">
        <v>86</v>
      </c>
      <c r="DG8" s="59">
        <v>55.6</v>
      </c>
      <c r="DH8" s="59">
        <v>16.399999999999999</v>
      </c>
      <c r="DI8" s="59">
        <v>15.7</v>
      </c>
      <c r="DJ8" s="59">
        <v>16.5</v>
      </c>
      <c r="DK8" s="59">
        <v>16.7</v>
      </c>
      <c r="DL8" s="59">
        <v>18.2</v>
      </c>
      <c r="DM8" s="59">
        <v>16</v>
      </c>
      <c r="DN8" s="59">
        <v>16</v>
      </c>
      <c r="DO8" s="59">
        <v>15.9</v>
      </c>
      <c r="DP8" s="59">
        <v>14.9</v>
      </c>
      <c r="DQ8" s="59">
        <v>15.6</v>
      </c>
      <c r="DR8" s="59">
        <v>25.1</v>
      </c>
      <c r="DS8" s="59">
        <v>64.599999999999994</v>
      </c>
      <c r="DT8" s="59">
        <v>64.5</v>
      </c>
      <c r="DU8" s="59">
        <v>0</v>
      </c>
      <c r="DV8" s="59">
        <v>53.2</v>
      </c>
      <c r="DW8" s="59">
        <v>52.6</v>
      </c>
      <c r="DX8" s="59">
        <v>118.7</v>
      </c>
      <c r="DY8" s="59">
        <v>121.7</v>
      </c>
      <c r="DZ8" s="59">
        <v>132.30000000000001</v>
      </c>
      <c r="EA8" s="59">
        <v>141.6</v>
      </c>
      <c r="EB8" s="59">
        <v>141.5</v>
      </c>
      <c r="EC8" s="59">
        <v>63</v>
      </c>
      <c r="ED8" s="58">
        <v>66.2</v>
      </c>
      <c r="EE8" s="58">
        <v>67.7</v>
      </c>
      <c r="EF8" s="58">
        <v>68.2</v>
      </c>
      <c r="EG8" s="58">
        <v>65.099999999999994</v>
      </c>
      <c r="EH8" s="58">
        <v>67.099999999999994</v>
      </c>
      <c r="EI8" s="58">
        <v>54.2</v>
      </c>
      <c r="EJ8" s="58">
        <v>55.4</v>
      </c>
      <c r="EK8" s="58">
        <v>57.6</v>
      </c>
      <c r="EL8" s="58">
        <v>56.9</v>
      </c>
      <c r="EM8" s="58">
        <v>57.9</v>
      </c>
      <c r="EN8" s="58">
        <v>56.4</v>
      </c>
      <c r="EO8" s="58">
        <v>79.2</v>
      </c>
      <c r="EP8" s="58">
        <v>83.5</v>
      </c>
      <c r="EQ8" s="58">
        <v>81.599999999999994</v>
      </c>
      <c r="ER8" s="58">
        <v>66.8</v>
      </c>
      <c r="ES8" s="58">
        <v>70.2</v>
      </c>
      <c r="ET8" s="58">
        <v>70.2</v>
      </c>
      <c r="EU8" s="58">
        <v>72</v>
      </c>
      <c r="EV8" s="58">
        <v>72.3</v>
      </c>
      <c r="EW8" s="58">
        <v>71.5</v>
      </c>
      <c r="EX8" s="58">
        <v>72.099999999999994</v>
      </c>
      <c r="EY8" s="58">
        <v>70.7</v>
      </c>
      <c r="EZ8" s="59">
        <v>79568000</v>
      </c>
      <c r="FA8" s="59">
        <v>80265475</v>
      </c>
      <c r="FB8" s="59">
        <v>80345850</v>
      </c>
      <c r="FC8" s="59">
        <v>80328050</v>
      </c>
      <c r="FD8" s="59">
        <v>80511525</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2024-01-31T04:07:05Z</cp:lastPrinted>
  <dcterms:created xsi:type="dcterms:W3CDTF">2023-12-20T05:12:45Z</dcterms:created>
  <dcterms:modified xsi:type="dcterms:W3CDTF">2024-02-01T00:33:30Z</dcterms:modified>
  <cp:category/>
</cp:coreProperties>
</file>