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1_水道（法適）\05 団体からの分析結果提出\02_指定都市\"/>
    </mc:Choice>
  </mc:AlternateContent>
  <xr:revisionPtr revIDLastSave="0" documentId="13_ncr:1_{D3B85681-6C20-4FE7-9163-E90F8B33E6D2}" xr6:coauthVersionLast="36" xr6:coauthVersionMax="47" xr10:uidLastSave="{00000000-0000-0000-0000-000000000000}"/>
  <workbookProtection workbookAlgorithmName="SHA-512" workbookHashValue="a6GsCNR4v2WxVmGuEmqcuuftGdClD6aI11wMwn9a4y4a54aKqOot/+JFDMwHNmlcwJj9aA4CAE804JOvAbUang==" workbookSaltValue="6xyUsTCggZ8/EPcaRNa9J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<sst xmlns="http://schemas.openxmlformats.org/spreadsheetml/2006/main" count="228" uniqueCount="114">
  <si>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</si>
  <si>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</si>
  <si>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</si>
  <si>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</si>
  <si>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</si>
  <si>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</si>
  <si>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</si>
  <si>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</si>
  <si>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</si>
  <si>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</si>
  <si>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</si>
  <si>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</si>
  <si>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</si>
  <si>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</si>
  <si>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</si>
  <si>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</si>
  <si>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</si>
  <si>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</si>
  <si>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</si>
  <si>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</si>
  <si>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</si>
  <si>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</si>
  <si>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</si>
  <si>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</si>
  <si>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</si>
  <si>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</si>
  <si>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</si>
  <si>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</si>
  <si>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</si>
  <si>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</si>
  <si>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</si>
  <si>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</si>
  <si>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</si>
  <si>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</si>
  <si>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</si>
  <si>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</si>
  <si>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</si>
  <si>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</si>
  <si>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</si>
  <si>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</si>
  <si>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</si>
  <si>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</si>
  <si>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</si>
  <si>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</si>
  <si>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</si>
  <si>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</si>
  <si>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</si>
  <si>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</si>
  <si>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</si>
  <si>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</si>
  <si>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</si>
  <si>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</si>
  <si>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</si>
  <si>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</si>
  <si>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</si>
  <si>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</si>
  <si>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</si>
  <si>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</si>
  <si>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</si>
  <si>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</si>
  <si>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</si>
  <si>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</si>
  <si>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</si>
  <si>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</si>
  <si>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</si>
  <si>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</si>
  <si>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</si>
  <si>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</si>
  <si>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</si>
  <si>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</si>
  <si>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</si>
  <si>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</si>
  <si>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</si>
  <si>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</si>
  <si>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</si>
  <si>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</si>
  <si>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</si>
  <si>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</si>
  <si>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</si>
  <si>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</si>
  <si>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</si>
  <si>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</si>
  <si>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</si>
  <si>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</si>
  <si>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</si>
  <si>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</si>
  <si>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</si>
  <si>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</si>
  <si>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</si>
  <si>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</si>
  <si>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</si>
  <si>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</si>
  <si>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</si>
  <si>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札幌市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</si>
  <si>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</si>
  <si>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</si>
  <si>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</si>
  <si>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</si>
  <si>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</si>
  <si>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</si>
  <si>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</si>
  <si>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</si>
  <si>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</si>
  <si>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</si>
  <si>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</si>
  <si>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</si>
  <si>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</si>
  <si>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</si>
  <si>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</si>
  <si>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</si>
  <si>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</si>
  <si>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①有形固定資産減価償却率は、類似団体平均値より
　も高く、施設等の老朽化が進行している。
②管路経年化率は平均値を下回っているものの、
　1980年代に年間100㎞以上布設した管路が次々と
　法定耐用年数を迎えることから、今後も増加して
　いくことが想定される。なお、本市では、管路の
　埋設環境等による漏水リスクを考慮して定めた更
　新基準年数に基づき、計画的に管路更新を行うこ
　とで、管路の健全性を保っていく。
③管路更新率は、計画的な配水管の更新を主要事業
　として実施しており、平均値を上回っている。管
　路更新のための事業費は年々増加傾向にあるた
　め、財政状況も踏まえて計画的に実施していく。</t>
    <rPh sb="162" eb="163">
      <t>サダ</t>
    </rPh>
    <rPh sb="174" eb="175">
      <t>モト</t>
    </rPh>
    <rPh sb="178" eb="180">
      <t>ケイカク</t>
    </rPh>
    <rPh sb="180" eb="181">
      <t>テキ</t>
    </rPh>
    <rPh sb="228" eb="230">
      <t>シュヨウ</t>
    </rPh>
    <rPh sb="230" eb="232">
      <t>ジギョウ</t>
    </rPh>
    <phoneticPr fontId="4"/>
  </si>
  <si>
    <t>①経常収支比率は、費用の削減を進めてきたため、
　安定して100％を上回っている。
②累積欠損金は発生していない。
③流動比率は、安定して100％を上回っており、一　　　
　年以内に支払うべき債務に対する支払能力に問題　
　はない。
④企業債残高対給水収益比率については、企業債借
　入額の抑制や繰上償還に努めてきたことから、平
　成12年度のピーク時以降、企業債残高は減り続け
　ており、類似団体平均値を下回っている。
⑤料金回収率は、安定して100％を上回っており、
　給水に係る費用は給水収益（水道料金収入）のみ
　で賄うことができている。
⑥給水原価は、企業債借入の抑制や借入利率が低い
　状況にあることによって支払利息が減少してきた
　ことに加え、業務の見直しや効率化により費用削
　減に努めたこと等から、数値は類似団体平均値を　
　下回っている。なお、令和４年度は、動力費等の
　増加により給水原価が増加した。
⑦施設利用率は、近年、ほぼ横ばいで推移してきた
　が、令和４年度は、認可変更で一日配水能力が減
　量となったことにより、増加している。
⑧有収率は、漏水防止作業の効果等により90％以上
　で推移している。</t>
    <rPh sb="65" eb="67">
      <t>アンテイ</t>
    </rPh>
    <rPh sb="389" eb="391">
      <t>ドウリョク</t>
    </rPh>
    <phoneticPr fontId="4"/>
  </si>
  <si>
    <t>　企業債借入の抑制による支払利息の削減等、経費縮減の取り組みにより、給水原価は類似団体平均以下であり、経常収支比率、料金回収率は平均よりも高い水準にある。また、累積欠損金も発生しておらず、経営の健全性は良好な状態にある。
　一方、有形固定資産減価償却率、管路経年化率からは、水道施設の老朽化の進行が読み取れる。
　今後、人口減少に伴い、水の使用量は減少傾向で推移していくものと予想されるため、収入の大部分を占める給水収益も同様に減少していくことが見込まれる。また、施設の経年劣化に伴う大規模更新や耐震化事業の実施により、今後も費用は高い水準で推移することが見込まれる。
　このような厳しい経営環境の中でも施設規模の見直しや延命化等の工夫により支出を抑え、健全財政の維持と更新財源の確保の両立を図ることで、安全安定給水を維持していきたいと考えている。</t>
    <rPh sb="21" eb="23">
      <t>ケイヒ</t>
    </rPh>
    <rPh sb="23" eb="25">
      <t>シュクゲン</t>
    </rPh>
    <rPh sb="26" eb="27">
      <t>ト</t>
    </rPh>
    <rPh sb="28" eb="29">
      <t>ク</t>
    </rPh>
    <rPh sb="112" eb="114">
      <t>イッポウ</t>
    </rPh>
    <rPh sb="157" eb="159">
      <t>コンゴ</t>
    </rPh>
    <rPh sb="165" eb="166">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</si>
</sst>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1.57</c:v>
                </c:pt>
                <c:pt idx="1">
                  <c:v>1.53</c:v>
                </c:pt>
                <c:pt idx="2">
                  <c:v>1.36</c:v>
                </c:pt>
                <c:pt idx="3">
                  <c:v>1.26</c:v>
                </c:pt>
                <c:pt idx="4">
                  <c:v>1.19</c:v>
                </c:pt>
              </c:numCache>
            </c:numRef>
          </c:val>
          <c:extLst>
            <c:ext xmlns:c16="http://schemas.microsoft.com/office/drawing/2014/chart" uri="{C3380CC4-5D6E-409C-BE32-E72D297353CC}">
              <c16:uniqueId val="{00000000-DB9B-4E86-A982-026477D636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DB9B-4E86-A982-026477D636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62.41</c:v>
                </c:pt>
                <c:pt idx="1">
                  <c:v>62.52</c:v>
                </c:pt>
                <c:pt idx="2">
                  <c:v>63.21</c:v>
                </c:pt>
                <c:pt idx="3">
                  <c:v>62.98</c:v>
                </c:pt>
                <c:pt idx="4">
                  <c:v>74.11</c:v>
                </c:pt>
              </c:numCache>
            </c:numRef>
          </c:val>
          <c:extLst>
            <c:ext xmlns:c16="http://schemas.microsoft.com/office/drawing/2014/chart" uri="{C3380CC4-5D6E-409C-BE32-E72D297353CC}">
              <c16:uniqueId val="{00000000-E258-4403-A96E-1F46044CC2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E258-4403-A96E-1F46044CC2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92.87</c:v>
                </c:pt>
                <c:pt idx="1">
                  <c:v>92.91</c:v>
                </c:pt>
                <c:pt idx="2">
                  <c:v>93.56</c:v>
                </c:pt>
                <c:pt idx="3">
                  <c:v>93.94</c:v>
                </c:pt>
                <c:pt idx="4">
                  <c:v>93.49</c:v>
                </c:pt>
              </c:numCache>
            </c:numRef>
          </c:val>
          <c:extLst>
            <c:ext xmlns:c16="http://schemas.microsoft.com/office/drawing/2014/chart" uri="{C3380CC4-5D6E-409C-BE32-E72D297353CC}">
              <c16:uniqueId val="{00000000-C677-4034-8251-A500492F2C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C677-4034-8251-A500492F2C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127.96</c:v>
                </c:pt>
                <c:pt idx="1">
                  <c:v>132.62</c:v>
                </c:pt>
                <c:pt idx="2">
                  <c:v>128.38999999999999</c:v>
                </c:pt>
                <c:pt idx="3">
                  <c:v>127.94</c:v>
                </c:pt>
                <c:pt idx="4">
                  <c:v>125.9</c:v>
                </c:pt>
              </c:numCache>
            </c:numRef>
          </c:val>
          <c:extLst>
            <c:ext xmlns:c16="http://schemas.microsoft.com/office/drawing/2014/chart" uri="{C3380CC4-5D6E-409C-BE32-E72D297353CC}">
              <c16:uniqueId val="{00000000-5204-488B-9B44-9DE3123220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5204-488B-9B44-9DE3123220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54.72</c:v>
                </c:pt>
                <c:pt idx="1">
                  <c:v>55.51</c:v>
                </c:pt>
                <c:pt idx="2">
                  <c:v>54.5</c:v>
                </c:pt>
                <c:pt idx="3">
                  <c:v>55.17</c:v>
                </c:pt>
                <c:pt idx="4">
                  <c:v>55.45</c:v>
                </c:pt>
              </c:numCache>
            </c:numRef>
          </c:val>
          <c:extLst>
            <c:ext xmlns:c16="http://schemas.microsoft.com/office/drawing/2014/chart" uri="{C3380CC4-5D6E-409C-BE32-E72D297353CC}">
              <c16:uniqueId val="{00000000-EFB1-4C80-8579-49377FC80B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EFB1-4C80-8579-49377FC80B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13.65</c:v>
                </c:pt>
                <c:pt idx="1">
                  <c:v>13.09</c:v>
                </c:pt>
                <c:pt idx="2">
                  <c:v>15.27</c:v>
                </c:pt>
                <c:pt idx="3">
                  <c:v>16.739999999999998</c:v>
                </c:pt>
                <c:pt idx="4">
                  <c:v>18.09</c:v>
                </c:pt>
              </c:numCache>
            </c:numRef>
          </c:val>
          <c:extLst>
            <c:ext xmlns:c16="http://schemas.microsoft.com/office/drawing/2014/chart" uri="{C3380CC4-5D6E-409C-BE32-E72D297353CC}">
              <c16:uniqueId val="{00000000-E2DA-428A-BCC3-F2D57DD6FB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E2DA-428A-BCC3-F2D57DD6FB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E2-4FE9-9D68-11B20FEC0A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E2-4FE9-9D68-11B20FEC0A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144.84</c:v>
                </c:pt>
                <c:pt idx="1">
                  <c:v>160.87</c:v>
                </c:pt>
                <c:pt idx="2">
                  <c:v>176.58</c:v>
                </c:pt>
                <c:pt idx="3">
                  <c:v>174.47</c:v>
                </c:pt>
                <c:pt idx="4">
                  <c:v>174.47</c:v>
                </c:pt>
              </c:numCache>
            </c:numRef>
          </c:val>
          <c:extLst>
            <c:ext xmlns:c16="http://schemas.microsoft.com/office/drawing/2014/chart" uri="{C3380CC4-5D6E-409C-BE32-E72D297353CC}">
              <c16:uniqueId val="{00000000-FF29-40A6-B428-6B4BACE495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FF29-40A6-B428-6B4BACE495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189.01</c:v>
                </c:pt>
                <c:pt idx="1">
                  <c:v>171.83</c:v>
                </c:pt>
                <c:pt idx="2">
                  <c:v>160.91999999999999</c:v>
                </c:pt>
                <c:pt idx="3">
                  <c:v>149.08000000000001</c:v>
                </c:pt>
                <c:pt idx="4">
                  <c:v>152.03</c:v>
                </c:pt>
              </c:numCache>
            </c:numRef>
          </c:val>
          <c:extLst>
            <c:ext xmlns:c16="http://schemas.microsoft.com/office/drawing/2014/chart" uri="{C3380CC4-5D6E-409C-BE32-E72D297353CC}">
              <c16:uniqueId val="{00000000-0D45-41B0-B9EE-B94E75C624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0D45-41B0-B9EE-B94E75C624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122.74</c:v>
                </c:pt>
                <c:pt idx="1">
                  <c:v>127.86</c:v>
                </c:pt>
                <c:pt idx="2">
                  <c:v>123.83</c:v>
                </c:pt>
                <c:pt idx="3">
                  <c:v>122.86</c:v>
                </c:pt>
                <c:pt idx="4">
                  <c:v>111.53</c:v>
                </c:pt>
              </c:numCache>
            </c:numRef>
          </c:val>
          <c:extLst>
            <c:ext xmlns:c16="http://schemas.microsoft.com/office/drawing/2014/chart" uri="{C3380CC4-5D6E-409C-BE32-E72D297353CC}">
              <c16:uniqueId val="{00000000-B7E9-4A65-BC35-ECC0132D3F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B7E9-4A65-BC35-ECC0132D3F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172.94</c:v>
                </c:pt>
                <c:pt idx="1">
                  <c:v>166.01</c:v>
                </c:pt>
                <c:pt idx="2">
                  <c:v>167.6</c:v>
                </c:pt>
                <c:pt idx="3">
                  <c:v>168.84</c:v>
                </c:pt>
                <c:pt idx="4">
                  <c:v>175.43</c:v>
                </c:pt>
              </c:numCache>
            </c:numRef>
          </c:val>
          <c:extLst>
            <c:ext xmlns:c16="http://schemas.microsoft.com/office/drawing/2014/chart" uri="{C3380CC4-5D6E-409C-BE32-E72D297353CC}">
              <c16:uniqueId val="{00000000-18CA-4EC6-8181-45A7CE0499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18CA-4EC6-8181-45A7CE0499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D66" sqref="CD6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北海道　札幌市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1959512</v>
      </c>
      <c r="AM8" s="45"/>
      <c r="AN8" s="45"/>
      <c r="AO8" s="45"/>
      <c r="AP8" s="45"/>
      <c r="AQ8" s="45"/>
      <c r="AR8" s="45"/>
      <c r="AS8" s="45"/>
      <c r="AT8" s="46">
        <f>データ!$S$6</f>
        <v>1121.26</v>
      </c>
      <c r="AU8" s="47"/>
      <c r="AV8" s="47"/>
      <c r="AW8" s="47"/>
      <c r="AX8" s="47"/>
      <c r="AY8" s="47"/>
      <c r="AZ8" s="47"/>
      <c r="BA8" s="47"/>
      <c r="BB8" s="48">
        <f>データ!$T$6</f>
        <v>1747.6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81.61</v>
      </c>
      <c r="J10" s="47"/>
      <c r="K10" s="47"/>
      <c r="L10" s="47"/>
      <c r="M10" s="47"/>
      <c r="N10" s="47"/>
      <c r="O10" s="75"/>
      <c r="P10" s="48">
        <f>データ!$P$6</f>
        <v>100.24</v>
      </c>
      <c r="Q10" s="48"/>
      <c r="R10" s="48"/>
      <c r="S10" s="48"/>
      <c r="T10" s="48"/>
      <c r="U10" s="48"/>
      <c r="V10" s="48"/>
      <c r="W10" s="45">
        <f>データ!$Q$6</f>
        <v>3652</v>
      </c>
      <c r="X10" s="45"/>
      <c r="Y10" s="45"/>
      <c r="Z10" s="45"/>
      <c r="AA10" s="45"/>
      <c r="AB10" s="45"/>
      <c r="AC10" s="45"/>
      <c r="AD10" s="2"/>
      <c r="AE10" s="2"/>
      <c r="AF10" s="2"/>
      <c r="AG10" s="2"/>
      <c r="AH10" s="2"/>
      <c r="AI10" s="2"/>
      <c r="AJ10" s="2"/>
      <c r="AK10" s="2"/>
      <c r="AL10" s="45">
        <f>データ!$U$6</f>
        <v>1962006</v>
      </c>
      <c r="AM10" s="45"/>
      <c r="AN10" s="45"/>
      <c r="AO10" s="45"/>
      <c r="AP10" s="45"/>
      <c r="AQ10" s="45"/>
      <c r="AR10" s="45"/>
      <c r="AS10" s="45"/>
      <c r="AT10" s="46">
        <f>データ!$V$6</f>
        <v>335.2</v>
      </c>
      <c r="AU10" s="47"/>
      <c r="AV10" s="47"/>
      <c r="AW10" s="47"/>
      <c r="AX10" s="47"/>
      <c r="AY10" s="47"/>
      <c r="AZ10" s="47"/>
      <c r="BA10" s="47"/>
      <c r="BB10" s="48">
        <f>データ!$W$6</f>
        <v>5853.24</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111</v>
      </c>
      <c r="BM47" s="88"/>
      <c r="BN47" s="88"/>
      <c r="BO47" s="88"/>
      <c r="BP47" s="88"/>
      <c r="BQ47" s="88"/>
      <c r="BR47" s="88"/>
      <c r="BS47" s="88"/>
      <c r="BT47" s="88"/>
      <c r="BU47" s="88"/>
      <c r="BV47" s="88"/>
      <c r="BW47" s="88"/>
      <c r="BX47" s="88"/>
      <c r="BY47" s="88"/>
      <c r="BZ47" s="8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2">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7"/>
      <c r="BM60" s="88"/>
      <c r="BN60" s="88"/>
      <c r="BO60" s="88"/>
      <c r="BP60" s="88"/>
      <c r="BQ60" s="88"/>
      <c r="BR60" s="88"/>
      <c r="BS60" s="88"/>
      <c r="BT60" s="88"/>
      <c r="BU60" s="88"/>
      <c r="BV60" s="88"/>
      <c r="BW60" s="88"/>
      <c r="BX60" s="88"/>
      <c r="BY60" s="88"/>
      <c r="BZ60" s="89"/>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7"/>
      <c r="BM61" s="88"/>
      <c r="BN61" s="88"/>
      <c r="BO61" s="88"/>
      <c r="BP61" s="88"/>
      <c r="BQ61" s="88"/>
      <c r="BR61" s="88"/>
      <c r="BS61" s="88"/>
      <c r="BT61" s="88"/>
      <c r="BU61" s="88"/>
      <c r="BV61" s="88"/>
      <c r="BW61" s="88"/>
      <c r="BX61" s="88"/>
      <c r="BY61" s="88"/>
      <c r="BZ61" s="8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9mfi34cgrTjexopHT72uNg+ILddh71whZqghp4zXC/khIv9hlqXLSkgSbpaDKxBVzPYXwnm/8Jx6NAkPThMtg==" saltValue="7qpgTf5IS4vyCLn7U+mS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11002</v>
      </c>
      <c r="D6" s="20">
        <f t="shared" si="3"/>
        <v>46</v>
      </c>
      <c r="E6" s="20">
        <f t="shared" si="3"/>
        <v>1</v>
      </c>
      <c r="F6" s="20">
        <f t="shared" si="3"/>
        <v>0</v>
      </c>
      <c r="G6" s="20">
        <f t="shared" si="3"/>
        <v>1</v>
      </c>
      <c r="H6" s="20" t="str">
        <f t="shared" si="3"/>
        <v>北海道　札幌市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81.61</v>
      </c>
      <c r="P6" s="21">
        <f t="shared" si="3"/>
        <v>100.24</v>
      </c>
      <c r="Q6" s="21">
        <f t="shared" si="3"/>
        <v>3652</v>
      </c>
      <c r="R6" s="21">
        <f t="shared" si="3"/>
        <v>1959512</v>
      </c>
      <c r="S6" s="21">
        <f t="shared" si="3"/>
        <v>1121.26</v>
      </c>
      <c r="T6" s="21">
        <f t="shared" si="3"/>
        <v>1747.6</v>
      </c>
      <c r="U6" s="21">
        <f t="shared" si="3"/>
        <v>1962006</v>
      </c>
      <c r="V6" s="21">
        <f t="shared" si="3"/>
        <v>335.2</v>
      </c>
      <c r="W6" s="21">
        <f t="shared" si="3"/>
        <v>5853.24</v>
      </c>
      <c r="X6" s="22">
        <f>IF(X7="",NA(),X7)</f>
        <v>127.96</v>
      </c>
      <c r="Y6" s="22">
        <f t="shared" ref="Y6:AG6" si="4">IF(Y7="",NA(),Y7)</f>
        <v>132.62</v>
      </c>
      <c r="Z6" s="22">
        <f t="shared" si="4"/>
        <v>128.38999999999999</v>
      </c>
      <c r="AA6" s="22">
        <f t="shared" si="4"/>
        <v>127.94</v>
      </c>
      <c r="AB6" s="22">
        <f t="shared" si="4"/>
        <v>125.9</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144.84</v>
      </c>
      <c r="AU6" s="22">
        <f t="shared" ref="AU6:BC6" si="6">IF(AU7="",NA(),AU7)</f>
        <v>160.87</v>
      </c>
      <c r="AV6" s="22">
        <f t="shared" si="6"/>
        <v>176.58</v>
      </c>
      <c r="AW6" s="22">
        <f t="shared" si="6"/>
        <v>174.47</v>
      </c>
      <c r="AX6" s="22">
        <f t="shared" si="6"/>
        <v>174.47</v>
      </c>
      <c r="AY6" s="22">
        <f t="shared" si="6"/>
        <v>166.51</v>
      </c>
      <c r="AZ6" s="22">
        <f t="shared" si="6"/>
        <v>172.47</v>
      </c>
      <c r="BA6" s="22">
        <f t="shared" si="6"/>
        <v>170.76</v>
      </c>
      <c r="BB6" s="22">
        <f t="shared" si="6"/>
        <v>169.11</v>
      </c>
      <c r="BC6" s="22">
        <f t="shared" si="6"/>
        <v>157.01</v>
      </c>
      <c r="BD6" s="21" t="str">
        <f>IF(BD7="","",IF(BD7="-","【-】","【"&amp;SUBSTITUTE(TEXT(BD7,"#,##0.00"),"-","△")&amp;"】"))</f>
        <v>【252.29】</v>
      </c>
      <c r="BE6" s="22">
        <f>IF(BE7="",NA(),BE7)</f>
        <v>189.01</v>
      </c>
      <c r="BF6" s="22">
        <f t="shared" ref="BF6:BN6" si="7">IF(BF7="",NA(),BF7)</f>
        <v>171.83</v>
      </c>
      <c r="BG6" s="22">
        <f t="shared" si="7"/>
        <v>160.91999999999999</v>
      </c>
      <c r="BH6" s="22">
        <f t="shared" si="7"/>
        <v>149.08000000000001</v>
      </c>
      <c r="BI6" s="22">
        <f t="shared" si="7"/>
        <v>152.03</v>
      </c>
      <c r="BJ6" s="22">
        <f t="shared" si="7"/>
        <v>198.51</v>
      </c>
      <c r="BK6" s="22">
        <f t="shared" si="7"/>
        <v>193.57</v>
      </c>
      <c r="BL6" s="22">
        <f t="shared" si="7"/>
        <v>200.12</v>
      </c>
      <c r="BM6" s="22">
        <f t="shared" si="7"/>
        <v>194.42</v>
      </c>
      <c r="BN6" s="22">
        <f t="shared" si="7"/>
        <v>195.5</v>
      </c>
      <c r="BO6" s="21" t="str">
        <f>IF(BO7="","",IF(BO7="-","【-】","【"&amp;SUBSTITUTE(TEXT(BO7,"#,##0.00"),"-","△")&amp;"】"))</f>
        <v>【268.07】</v>
      </c>
      <c r="BP6" s="22">
        <f>IF(BP7="",NA(),BP7)</f>
        <v>122.74</v>
      </c>
      <c r="BQ6" s="22">
        <f t="shared" ref="BQ6:BY6" si="8">IF(BQ7="",NA(),BQ7)</f>
        <v>127.86</v>
      </c>
      <c r="BR6" s="22">
        <f t="shared" si="8"/>
        <v>123.83</v>
      </c>
      <c r="BS6" s="22">
        <f t="shared" si="8"/>
        <v>122.86</v>
      </c>
      <c r="BT6" s="22">
        <f t="shared" si="8"/>
        <v>111.53</v>
      </c>
      <c r="BU6" s="22">
        <f t="shared" si="8"/>
        <v>103.28</v>
      </c>
      <c r="BV6" s="22">
        <f t="shared" si="8"/>
        <v>102.26</v>
      </c>
      <c r="BW6" s="22">
        <f t="shared" si="8"/>
        <v>98.26</v>
      </c>
      <c r="BX6" s="22">
        <f t="shared" si="8"/>
        <v>100.4</v>
      </c>
      <c r="BY6" s="22">
        <f t="shared" si="8"/>
        <v>96.51</v>
      </c>
      <c r="BZ6" s="21" t="str">
        <f>IF(BZ7="","",IF(BZ7="-","【-】","【"&amp;SUBSTITUTE(TEXT(BZ7,"#,##0.00"),"-","△")&amp;"】"))</f>
        <v>【97.47】</v>
      </c>
      <c r="CA6" s="22">
        <f>IF(CA7="",NA(),CA7)</f>
        <v>172.94</v>
      </c>
      <c r="CB6" s="22">
        <f t="shared" ref="CB6:CJ6" si="9">IF(CB7="",NA(),CB7)</f>
        <v>166.01</v>
      </c>
      <c r="CC6" s="22">
        <f t="shared" si="9"/>
        <v>167.6</v>
      </c>
      <c r="CD6" s="22">
        <f t="shared" si="9"/>
        <v>168.84</v>
      </c>
      <c r="CE6" s="22">
        <f t="shared" si="9"/>
        <v>175.43</v>
      </c>
      <c r="CF6" s="22">
        <f t="shared" si="9"/>
        <v>173.11</v>
      </c>
      <c r="CG6" s="22">
        <f t="shared" si="9"/>
        <v>174.34</v>
      </c>
      <c r="CH6" s="22">
        <f t="shared" si="9"/>
        <v>172.33</v>
      </c>
      <c r="CI6" s="22">
        <f t="shared" si="9"/>
        <v>172.8</v>
      </c>
      <c r="CJ6" s="22">
        <f t="shared" si="9"/>
        <v>180.94</v>
      </c>
      <c r="CK6" s="21" t="str">
        <f>IF(CK7="","",IF(CK7="-","【-】","【"&amp;SUBSTITUTE(TEXT(CK7,"#,##0.00"),"-","△")&amp;"】"))</f>
        <v>【174.75】</v>
      </c>
      <c r="CL6" s="22">
        <f>IF(CL7="",NA(),CL7)</f>
        <v>62.41</v>
      </c>
      <c r="CM6" s="22">
        <f t="shared" ref="CM6:CU6" si="10">IF(CM7="",NA(),CM7)</f>
        <v>62.52</v>
      </c>
      <c r="CN6" s="22">
        <f t="shared" si="10"/>
        <v>63.21</v>
      </c>
      <c r="CO6" s="22">
        <f t="shared" si="10"/>
        <v>62.98</v>
      </c>
      <c r="CP6" s="22">
        <f t="shared" si="10"/>
        <v>74.11</v>
      </c>
      <c r="CQ6" s="22">
        <f t="shared" si="10"/>
        <v>59.32</v>
      </c>
      <c r="CR6" s="22">
        <f t="shared" si="10"/>
        <v>59.12</v>
      </c>
      <c r="CS6" s="22">
        <f t="shared" si="10"/>
        <v>59.37</v>
      </c>
      <c r="CT6" s="22">
        <f t="shared" si="10"/>
        <v>58.84</v>
      </c>
      <c r="CU6" s="22">
        <f t="shared" si="10"/>
        <v>58.91</v>
      </c>
      <c r="CV6" s="21" t="str">
        <f>IF(CV7="","",IF(CV7="-","【-】","【"&amp;SUBSTITUTE(TEXT(CV7,"#,##0.00"),"-","△")&amp;"】"))</f>
        <v>【59.97】</v>
      </c>
      <c r="CW6" s="22">
        <f>IF(CW7="",NA(),CW7)</f>
        <v>92.87</v>
      </c>
      <c r="CX6" s="22">
        <f t="shared" ref="CX6:DF6" si="11">IF(CX7="",NA(),CX7)</f>
        <v>92.91</v>
      </c>
      <c r="CY6" s="22">
        <f t="shared" si="11"/>
        <v>93.56</v>
      </c>
      <c r="CZ6" s="22">
        <f t="shared" si="11"/>
        <v>93.94</v>
      </c>
      <c r="DA6" s="22">
        <f t="shared" si="11"/>
        <v>93.49</v>
      </c>
      <c r="DB6" s="22">
        <f t="shared" si="11"/>
        <v>93.74</v>
      </c>
      <c r="DC6" s="22">
        <f t="shared" si="11"/>
        <v>93.64</v>
      </c>
      <c r="DD6" s="22">
        <f t="shared" si="11"/>
        <v>93.68</v>
      </c>
      <c r="DE6" s="22">
        <f t="shared" si="11"/>
        <v>94.13</v>
      </c>
      <c r="DF6" s="22">
        <f t="shared" si="11"/>
        <v>93.84</v>
      </c>
      <c r="DG6" s="21" t="str">
        <f>IF(DG7="","",IF(DG7="-","【-】","【"&amp;SUBSTITUTE(TEXT(DG7,"#,##0.00"),"-","△")&amp;"】"))</f>
        <v>【89.76】</v>
      </c>
      <c r="DH6" s="22">
        <f>IF(DH7="",NA(),DH7)</f>
        <v>54.72</v>
      </c>
      <c r="DI6" s="22">
        <f t="shared" ref="DI6:DQ6" si="12">IF(DI7="",NA(),DI7)</f>
        <v>55.51</v>
      </c>
      <c r="DJ6" s="22">
        <f t="shared" si="12"/>
        <v>54.5</v>
      </c>
      <c r="DK6" s="22">
        <f t="shared" si="12"/>
        <v>55.17</v>
      </c>
      <c r="DL6" s="22">
        <f t="shared" si="12"/>
        <v>55.45</v>
      </c>
      <c r="DM6" s="22">
        <f t="shared" si="12"/>
        <v>49.23</v>
      </c>
      <c r="DN6" s="22">
        <f t="shared" si="12"/>
        <v>49.78</v>
      </c>
      <c r="DO6" s="22">
        <f t="shared" si="12"/>
        <v>50.32</v>
      </c>
      <c r="DP6" s="22">
        <f t="shared" si="12"/>
        <v>50.93</v>
      </c>
      <c r="DQ6" s="22">
        <f t="shared" si="12"/>
        <v>51.24</v>
      </c>
      <c r="DR6" s="21" t="str">
        <f>IF(DR7="","",IF(DR7="-","【-】","【"&amp;SUBSTITUTE(TEXT(DR7,"#,##0.00"),"-","△")&amp;"】"))</f>
        <v>【51.51】</v>
      </c>
      <c r="DS6" s="22">
        <f>IF(DS7="",NA(),DS7)</f>
        <v>13.65</v>
      </c>
      <c r="DT6" s="22">
        <f t="shared" ref="DT6:EB6" si="13">IF(DT7="",NA(),DT7)</f>
        <v>13.09</v>
      </c>
      <c r="DU6" s="22">
        <f t="shared" si="13"/>
        <v>15.27</v>
      </c>
      <c r="DV6" s="22">
        <f t="shared" si="13"/>
        <v>16.739999999999998</v>
      </c>
      <c r="DW6" s="22">
        <f t="shared" si="13"/>
        <v>18.09</v>
      </c>
      <c r="DX6" s="22">
        <f t="shared" si="13"/>
        <v>21.62</v>
      </c>
      <c r="DY6" s="22">
        <f t="shared" si="13"/>
        <v>22.79</v>
      </c>
      <c r="DZ6" s="22">
        <f t="shared" si="13"/>
        <v>24.26</v>
      </c>
      <c r="EA6" s="22">
        <f t="shared" si="13"/>
        <v>25.55</v>
      </c>
      <c r="EB6" s="22">
        <f t="shared" si="13"/>
        <v>26.73</v>
      </c>
      <c r="EC6" s="21" t="str">
        <f>IF(EC7="","",IF(EC7="-","【-】","【"&amp;SUBSTITUTE(TEXT(EC7,"#,##0.00"),"-","△")&amp;"】"))</f>
        <v>【23.75】</v>
      </c>
      <c r="ED6" s="22">
        <f>IF(ED7="",NA(),ED7)</f>
        <v>1.57</v>
      </c>
      <c r="EE6" s="22">
        <f t="shared" ref="EE6:EM6" si="14">IF(EE7="",NA(),EE7)</f>
        <v>1.53</v>
      </c>
      <c r="EF6" s="22">
        <f t="shared" si="14"/>
        <v>1.36</v>
      </c>
      <c r="EG6" s="22">
        <f t="shared" si="14"/>
        <v>1.26</v>
      </c>
      <c r="EH6" s="22">
        <f t="shared" si="14"/>
        <v>1.19</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2">
      <c r="A7" s="15"/>
      <c r="B7" s="24">
        <v>2022</v>
      </c>
      <c r="C7" s="24">
        <v>11002</v>
      </c>
      <c r="D7" s="24">
        <v>46</v>
      </c>
      <c r="E7" s="24">
        <v>1</v>
      </c>
      <c r="F7" s="24">
        <v>0</v>
      </c>
      <c r="G7" s="24">
        <v>1</v>
      </c>
      <c r="H7" s="24" t="s">
        <v>93</v>
      </c>
      <c r="I7" s="24" t="s">
        <v>94</v>
      </c>
      <c r="J7" s="24" t="s">
        <v>95</v>
      </c>
      <c r="K7" s="24" t="s">
        <v>96</v>
      </c>
      <c r="L7" s="24" t="s">
        <v>97</v>
      </c>
      <c r="M7" s="24" t="s">
        <v>98</v>
      </c>
      <c r="N7" s="25" t="s">
        <v>99</v>
      </c>
      <c r="O7" s="25">
        <v>81.61</v>
      </c>
      <c r="P7" s="25">
        <v>100.24</v>
      </c>
      <c r="Q7" s="25">
        <v>3652</v>
      </c>
      <c r="R7" s="25">
        <v>1959512</v>
      </c>
      <c r="S7" s="25">
        <v>1121.26</v>
      </c>
      <c r="T7" s="25">
        <v>1747.6</v>
      </c>
      <c r="U7" s="25">
        <v>1962006</v>
      </c>
      <c r="V7" s="25">
        <v>335.2</v>
      </c>
      <c r="W7" s="25">
        <v>5853.24</v>
      </c>
      <c r="X7" s="25">
        <v>127.96</v>
      </c>
      <c r="Y7" s="25">
        <v>132.62</v>
      </c>
      <c r="Z7" s="25">
        <v>128.38999999999999</v>
      </c>
      <c r="AA7" s="25">
        <v>127.94</v>
      </c>
      <c r="AB7" s="25">
        <v>125.9</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144.84</v>
      </c>
      <c r="AU7" s="25">
        <v>160.87</v>
      </c>
      <c r="AV7" s="25">
        <v>176.58</v>
      </c>
      <c r="AW7" s="25">
        <v>174.47</v>
      </c>
      <c r="AX7" s="25">
        <v>174.47</v>
      </c>
      <c r="AY7" s="25">
        <v>166.51</v>
      </c>
      <c r="AZ7" s="25">
        <v>172.47</v>
      </c>
      <c r="BA7" s="25">
        <v>170.76</v>
      </c>
      <c r="BB7" s="25">
        <v>169.11</v>
      </c>
      <c r="BC7" s="25">
        <v>157.01</v>
      </c>
      <c r="BD7" s="25">
        <v>252.29</v>
      </c>
      <c r="BE7" s="25">
        <v>189.01</v>
      </c>
      <c r="BF7" s="25">
        <v>171.83</v>
      </c>
      <c r="BG7" s="25">
        <v>160.91999999999999</v>
      </c>
      <c r="BH7" s="25">
        <v>149.08000000000001</v>
      </c>
      <c r="BI7" s="25">
        <v>152.03</v>
      </c>
      <c r="BJ7" s="25">
        <v>198.51</v>
      </c>
      <c r="BK7" s="25">
        <v>193.57</v>
      </c>
      <c r="BL7" s="25">
        <v>200.12</v>
      </c>
      <c r="BM7" s="25">
        <v>194.42</v>
      </c>
      <c r="BN7" s="25">
        <v>195.5</v>
      </c>
      <c r="BO7" s="25">
        <v>268.07</v>
      </c>
      <c r="BP7" s="25">
        <v>122.74</v>
      </c>
      <c r="BQ7" s="25">
        <v>127.86</v>
      </c>
      <c r="BR7" s="25">
        <v>123.83</v>
      </c>
      <c r="BS7" s="25">
        <v>122.86</v>
      </c>
      <c r="BT7" s="25">
        <v>111.53</v>
      </c>
      <c r="BU7" s="25">
        <v>103.28</v>
      </c>
      <c r="BV7" s="25">
        <v>102.26</v>
      </c>
      <c r="BW7" s="25">
        <v>98.26</v>
      </c>
      <c r="BX7" s="25">
        <v>100.4</v>
      </c>
      <c r="BY7" s="25">
        <v>96.51</v>
      </c>
      <c r="BZ7" s="25">
        <v>97.47</v>
      </c>
      <c r="CA7" s="25">
        <v>172.94</v>
      </c>
      <c r="CB7" s="25">
        <v>166.01</v>
      </c>
      <c r="CC7" s="25">
        <v>167.6</v>
      </c>
      <c r="CD7" s="25">
        <v>168.84</v>
      </c>
      <c r="CE7" s="25">
        <v>175.43</v>
      </c>
      <c r="CF7" s="25">
        <v>173.11</v>
      </c>
      <c r="CG7" s="25">
        <v>174.34</v>
      </c>
      <c r="CH7" s="25">
        <v>172.33</v>
      </c>
      <c r="CI7" s="25">
        <v>172.8</v>
      </c>
      <c r="CJ7" s="25">
        <v>180.94</v>
      </c>
      <c r="CK7" s="25">
        <v>174.75</v>
      </c>
      <c r="CL7" s="25">
        <v>62.41</v>
      </c>
      <c r="CM7" s="25">
        <v>62.52</v>
      </c>
      <c r="CN7" s="25">
        <v>63.21</v>
      </c>
      <c r="CO7" s="25">
        <v>62.98</v>
      </c>
      <c r="CP7" s="25">
        <v>74.11</v>
      </c>
      <c r="CQ7" s="25">
        <v>59.32</v>
      </c>
      <c r="CR7" s="25">
        <v>59.12</v>
      </c>
      <c r="CS7" s="25">
        <v>59.37</v>
      </c>
      <c r="CT7" s="25">
        <v>58.84</v>
      </c>
      <c r="CU7" s="25">
        <v>58.91</v>
      </c>
      <c r="CV7" s="25">
        <v>59.97</v>
      </c>
      <c r="CW7" s="25">
        <v>92.87</v>
      </c>
      <c r="CX7" s="25">
        <v>92.91</v>
      </c>
      <c r="CY7" s="25">
        <v>93.56</v>
      </c>
      <c r="CZ7" s="25">
        <v>93.94</v>
      </c>
      <c r="DA7" s="25">
        <v>93.49</v>
      </c>
      <c r="DB7" s="25">
        <v>93.74</v>
      </c>
      <c r="DC7" s="25">
        <v>93.64</v>
      </c>
      <c r="DD7" s="25">
        <v>93.68</v>
      </c>
      <c r="DE7" s="25">
        <v>94.13</v>
      </c>
      <c r="DF7" s="25">
        <v>93.84</v>
      </c>
      <c r="DG7" s="25">
        <v>89.76</v>
      </c>
      <c r="DH7" s="25">
        <v>54.72</v>
      </c>
      <c r="DI7" s="25">
        <v>55.51</v>
      </c>
      <c r="DJ7" s="25">
        <v>54.5</v>
      </c>
      <c r="DK7" s="25">
        <v>55.17</v>
      </c>
      <c r="DL7" s="25">
        <v>55.45</v>
      </c>
      <c r="DM7" s="25">
        <v>49.23</v>
      </c>
      <c r="DN7" s="25">
        <v>49.78</v>
      </c>
      <c r="DO7" s="25">
        <v>50.32</v>
      </c>
      <c r="DP7" s="25">
        <v>50.93</v>
      </c>
      <c r="DQ7" s="25">
        <v>51.24</v>
      </c>
      <c r="DR7" s="25">
        <v>51.51</v>
      </c>
      <c r="DS7" s="25">
        <v>13.65</v>
      </c>
      <c r="DT7" s="25">
        <v>13.09</v>
      </c>
      <c r="DU7" s="25">
        <v>15.27</v>
      </c>
      <c r="DV7" s="25">
        <v>16.739999999999998</v>
      </c>
      <c r="DW7" s="25">
        <v>18.09</v>
      </c>
      <c r="DX7" s="25">
        <v>21.62</v>
      </c>
      <c r="DY7" s="25">
        <v>22.79</v>
      </c>
      <c r="DZ7" s="25">
        <v>24.26</v>
      </c>
      <c r="EA7" s="25">
        <v>25.55</v>
      </c>
      <c r="EB7" s="25">
        <v>26.73</v>
      </c>
      <c r="EC7" s="25">
        <v>23.75</v>
      </c>
      <c r="ED7" s="25">
        <v>1.57</v>
      </c>
      <c r="EE7" s="25">
        <v>1.53</v>
      </c>
      <c r="EF7" s="25">
        <v>1.36</v>
      </c>
      <c r="EG7" s="25">
        <v>1.26</v>
      </c>
      <c r="EH7" s="25">
        <v>1.19</v>
      </c>
      <c r="EI7" s="25">
        <v>1.03</v>
      </c>
      <c r="EJ7" s="25">
        <v>0.97</v>
      </c>
      <c r="EK7" s="25">
        <v>0.99</v>
      </c>
      <c r="EL7" s="25">
        <v>0.97</v>
      </c>
      <c r="EM7" s="25">
        <v>1</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2024-01-25T04:07:50Z</cp:lastPrinted>
  <dcterms:created xsi:type="dcterms:W3CDTF">2023-12-05T00:46:23Z</dcterms:created>
  <dcterms:modified xsi:type="dcterms:W3CDTF">2024-02-14T06:31:48Z</dcterms:modified>
  <cp:category/>
</cp:coreProperties>
</file>