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N:\04_【課室共通】検討・作業用フォルダ\02 公営企業経営室\01 水道・工業用水道事業係\07_決算統計関係\03_経営比較分析表\R5作業（R4年度分）\01_水道（法適）\05 団体からの分析結果提出\02_指定都市\"/>
    </mc:Choice>
  </mc:AlternateContent>
  <xr:revisionPtr revIDLastSave="0" documentId="13_ncr:1_{D3B85681-6C20-4FE7-9163-E90F8B33E6D2}" xr6:coauthVersionLast="36" xr6:coauthVersionMax="47" xr10:uidLastSave="{00000000-0000-0000-0000-000000000000}"/>
  <workbookProtection workbookAlgorithmName="SHA-512" workbookHashValue="a6GsCNR4v2WxVmGuEmqcuuftGdClD6aI11wMwn9a4y4a54aKqOot/+JFDMwHNmlcwJj9aA4CAE804JOvAbUang==" workbookSaltValue="6xyUsTCggZ8/EPcaRNa9Jg=="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<sst xmlns="http://schemas.openxmlformats.org/spreadsheetml/2006/main" count="228" uniqueCount="114">
  <si>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</si>
  <si>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</si>
  <si>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</si>
  <si>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</si>
  <si>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</si>
  <si>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</si>
  <si>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</si>
  <si>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</si>
  <si>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</si>
  <si>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</si>
  <si>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</si>
  <si>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</si>
  <si>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</si>
  <si>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</si>
  <si>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</si>
  <si>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</si>
  <si>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</si>
  <si>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</si>
  <si>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</si>
  <si>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</si>
  <si>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</si>
  <si>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</si>
  <si>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</si>
  <si>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</si>
  <si>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</si>
  <si>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</si>
  <si>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</si>
  <si>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</si>
  <si>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</si>
  <si>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</si>
  <si>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</si>
  <si>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</si>
  <si>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</si>
  <si>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</si>
  <si>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</si>
  <si>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</si>
  <si>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</si>
  <si>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</si>
  <si>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</si>
  <si>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</si>
  <si>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</si>
  <si>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</si>
  <si>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</si>
  <si>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</si>
  <si>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</si>
  <si>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</si>
  <si>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</si>
  <si>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</si>
  <si>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</si>
  <si>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</si>
  <si>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</si>
  <si>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</si>
  <si>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</si>
  <si>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</si>
  <si>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</si>
  <si>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</si>
  <si>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</si>
  <si>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</si>
  <si>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</si>
  <si>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</si>
  <si>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</si>
  <si>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</si>
  <si>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</si>
  <si>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</si>
  <si>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</si>
  <si>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</si>
  <si>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</si>
  <si>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</si>
  <si>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</si>
  <si>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</si>
  <si>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</si>
  <si>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</si>
  <si>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</si>
  <si>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</si>
  <si>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</si>
  <si>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</si>
  <si>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</si>
  <si>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</si>
  <si>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</si>
  <si>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</si>
  <si>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</si>
  <si>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</si>
  <si>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</si>
  <si>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</si>
  <si>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</si>
  <si>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</si>
  <si>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</si>
  <si>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</si>
  <si>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</si>
  <si>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</si>
  <si>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</si>
  <si>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</si>
  <si>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</si>
  <si>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札幌市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</si>
  <si>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</si>
  <si>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</si>
  <si>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</si>
  <si>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</si>
  <si>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</si>
  <si>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</si>
  <si>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</si>
  <si>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</si>
  <si>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</si>
  <si>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</si>
  <si>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</si>
  <si>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</si>
  <si>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</si>
  <si>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</si>
  <si>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</si>
  <si>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</si>
  <si>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</si>
  <si>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①有形固定資産減価償却率は、類似団体平均値より
　も高く、施設等の老朽化が進行している。
②管路経年化率は平均値を下回っているものの、
　1980年代に年間100㎞以上布設した管路が次々と
　法定耐用年数を迎えることから、今後も増加して
　いくことが想定される。なお、本市では、管路の
　埋設環境等による漏水リスクを考慮して定めた更
　新基準年数に基づき、計画的に管路更新を行うこ
　とで、管路の健全性を保っていく。
③管路更新率は、計画的な配水管の更新を主要事業
　として実施しており、平均値を上回っている。管
　路更新のための事業費は年々増加傾向にあるた
　め、財政状況も踏まえて計画的に実施していく。</t>
    <rPh sb="162" eb="163">
      <t>サダ</t>
    </rPh>
    <rPh sb="174" eb="175">
      <t>モト</t>
    </rPh>
    <rPh sb="178" eb="180">
      <t>ケイカク</t>
    </rPh>
    <rPh sb="180" eb="181">
      <t>テキ</t>
    </rPh>
    <rPh sb="228" eb="230">
      <t>シュヨウ</t>
    </rPh>
    <rPh sb="230" eb="232">
      <t>ジギョウ</t>
    </rPh>
    <phoneticPr fontId="4"/>
  </si>
  <si>
    <t>①経常収支比率は、費用の削減を進めてきたため、
　安定して100％を上回っている。
②累積欠損金は発生していない。
③流動比率は、安定して100％を上回っており、一　　　
　年以内に支払うべき債務に対する支払能力に問題　
　はない。
④企業債残高対給水収益比率については、企業債借
　入額の抑制や繰上償還に努めてきたことから、平
　成12年度のピーク時以降、企業債残高は減り続け
　ており、類似団体平均値を下回っている。
⑤料金回収率は、安定して100％を上回っており、
　給水に係る費用は給水収益（水道料金収入）のみ
　で賄うことができている。
⑥給水原価は、企業債借入の抑制や借入利率が低い
　状況にあることによって支払利息が減少してきた
　ことに加え、業務の見直しや効率化により費用削
　減に努めたこと等から、数値は類似団体平均値を　
　下回っている。なお、令和４年度は、動力費等の
　増加により給水原価が増加した。
⑦施設利用率は、近年、ほぼ横ばいで推移してきた
　が、令和４年度は、認可変更で一日配水能力が減
　量となったことにより、増加している。
⑧有収率は、漏水防止作業の効果等により90％以上
　で推移している。</t>
    <rPh sb="65" eb="67">
      <t>アンテイ</t>
    </rPh>
    <rPh sb="389" eb="391">
      <t>ドウリョク</t>
    </rPh>
    <phoneticPr fontId="4"/>
  </si>
  <si>
    <t>　企業債借入の抑制による支払利息の削減等、経費縮減の取り組みにより、給水原価は類似団体平均以下であり、経常収支比率、料金回収率は平均よりも高い水準にある。また、累積欠損金も発生しておらず、経営の健全性は良好な状態にある。
　一方、有形固定資産減価償却率、管路経年化率からは、水道施設の老朽化の進行が読み取れる。
　今後、人口減少に伴い、水の使用量は減少傾向で推移していくものと予想されるため、収入の大部分を占める給水収益も同様に減少していくことが見込まれる。また、施設の経年劣化に伴う大規模更新や耐震化事業の実施により、今後も費用は高い水準で推移することが見込まれる。
　このような厳しい経営環境の中でも施設規模の見直しや延命化等の工夫により支出を抑え、健全財政の維持と更新財源の確保の両立を図ることで、安全安定給水を維持していきたいと考えている。</t>
    <rPh sb="21" eb="23">
      <t>ケイヒ</t>
    </rPh>
    <rPh sb="23" eb="25">
      <t>シュクゲン</t>
    </rPh>
    <rPh sb="26" eb="27">
      <t>ト</t>
    </rPh>
    <rPh sb="28" eb="29">
      <t>ク</t>
    </rPh>
    <rPh sb="112" eb="114">
      <t>イッポウ</t>
    </rPh>
    <rPh sb="157" eb="159">
      <t>コンゴ</t>
    </rPh>
    <rPh sb="165" eb="166">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</si>
</sst>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1.57</c:v>
                </c:pt>
                <c:pt idx="1">
                  <c:v>1.53</c:v>
                </c:pt>
                <c:pt idx="2">
                  <c:v>1.36</c:v>
                </c:pt>
                <c:pt idx="3">
                  <c:v>1.26</c:v>
                </c:pt>
                <c:pt idx="4">
                  <c:v>1.19</c:v>
                </c:pt>
              </c:numCache>
            </c:numRef>
          </c:val>
          <c:extLst>
            <c:ext xmlns:c16="http://schemas.microsoft.com/office/drawing/2014/chart" uri="{C3380CC4-5D6E-409C-BE32-E72D297353CC}">
              <c16:uniqueId val="{00000000-DB9B-4E86-A982-026477D636F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1.03</c:v>
                </c:pt>
                <c:pt idx="1">
                  <c:v>0.97</c:v>
                </c:pt>
                <c:pt idx="2">
                  <c:v>0.99</c:v>
                </c:pt>
                <c:pt idx="3">
                  <c:v>0.97</c:v>
                </c:pt>
                <c:pt idx="4">
                  <c:v>1</c:v>
                </c:pt>
              </c:numCache>
            </c:numRef>
          </c:val>
          <c:smooth val="0"/>
          <c:extLst>
            <c:ext xmlns:c16="http://schemas.microsoft.com/office/drawing/2014/chart" uri="{C3380CC4-5D6E-409C-BE32-E72D297353CC}">
              <c16:uniqueId val="{00000001-DB9B-4E86-A982-026477D636F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62.41</c:v>
                </c:pt>
                <c:pt idx="1">
                  <c:v>62.52</c:v>
                </c:pt>
                <c:pt idx="2">
                  <c:v>63.21</c:v>
                </c:pt>
                <c:pt idx="3">
                  <c:v>62.98</c:v>
                </c:pt>
                <c:pt idx="4">
                  <c:v>74.11</c:v>
                </c:pt>
              </c:numCache>
            </c:numRef>
          </c:val>
          <c:extLst>
            <c:ext xmlns:c16="http://schemas.microsoft.com/office/drawing/2014/chart" uri="{C3380CC4-5D6E-409C-BE32-E72D297353CC}">
              <c16:uniqueId val="{00000000-E258-4403-A96E-1F46044CC25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59.32</c:v>
                </c:pt>
                <c:pt idx="1">
                  <c:v>59.12</c:v>
                </c:pt>
                <c:pt idx="2">
                  <c:v>59.37</c:v>
                </c:pt>
                <c:pt idx="3">
                  <c:v>58.84</c:v>
                </c:pt>
                <c:pt idx="4">
                  <c:v>58.91</c:v>
                </c:pt>
              </c:numCache>
            </c:numRef>
          </c:val>
          <c:smooth val="0"/>
          <c:extLst>
            <c:ext xmlns:c16="http://schemas.microsoft.com/office/drawing/2014/chart" uri="{C3380CC4-5D6E-409C-BE32-E72D297353CC}">
              <c16:uniqueId val="{00000001-E258-4403-A96E-1F46044CC25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92.87</c:v>
                </c:pt>
                <c:pt idx="1">
                  <c:v>92.91</c:v>
                </c:pt>
                <c:pt idx="2">
                  <c:v>93.56</c:v>
                </c:pt>
                <c:pt idx="3">
                  <c:v>93.94</c:v>
                </c:pt>
                <c:pt idx="4">
                  <c:v>93.49</c:v>
                </c:pt>
              </c:numCache>
            </c:numRef>
          </c:val>
          <c:extLst>
            <c:ext xmlns:c16="http://schemas.microsoft.com/office/drawing/2014/chart" uri="{C3380CC4-5D6E-409C-BE32-E72D297353CC}">
              <c16:uniqueId val="{00000000-C677-4034-8251-A500492F2CC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93.74</c:v>
                </c:pt>
                <c:pt idx="1">
                  <c:v>93.64</c:v>
                </c:pt>
                <c:pt idx="2">
                  <c:v>93.68</c:v>
                </c:pt>
                <c:pt idx="3">
                  <c:v>94.13</c:v>
                </c:pt>
                <c:pt idx="4">
                  <c:v>93.84</c:v>
                </c:pt>
              </c:numCache>
            </c:numRef>
          </c:val>
          <c:smooth val="0"/>
          <c:extLst>
            <c:ext xmlns:c16="http://schemas.microsoft.com/office/drawing/2014/chart" uri="{C3380CC4-5D6E-409C-BE32-E72D297353CC}">
              <c16:uniqueId val="{00000001-C677-4034-8251-A500492F2CC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127.96</c:v>
                </c:pt>
                <c:pt idx="1">
                  <c:v>132.62</c:v>
                </c:pt>
                <c:pt idx="2">
                  <c:v>128.38999999999999</c:v>
                </c:pt>
                <c:pt idx="3">
                  <c:v>127.94</c:v>
                </c:pt>
                <c:pt idx="4">
                  <c:v>125.9</c:v>
                </c:pt>
              </c:numCache>
            </c:numRef>
          </c:val>
          <c:extLst>
            <c:ext xmlns:c16="http://schemas.microsoft.com/office/drawing/2014/chart" uri="{C3380CC4-5D6E-409C-BE32-E72D297353CC}">
              <c16:uniqueId val="{00000000-5204-488B-9B44-9DE31232201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113.62</c:v>
                </c:pt>
                <c:pt idx="1">
                  <c:v>112.54</c:v>
                </c:pt>
                <c:pt idx="2">
                  <c:v>108.59</c:v>
                </c:pt>
                <c:pt idx="3">
                  <c:v>110.89</c:v>
                </c:pt>
                <c:pt idx="4">
                  <c:v>107.97</c:v>
                </c:pt>
              </c:numCache>
            </c:numRef>
          </c:val>
          <c:smooth val="0"/>
          <c:extLst>
            <c:ext xmlns:c16="http://schemas.microsoft.com/office/drawing/2014/chart" uri="{C3380CC4-5D6E-409C-BE32-E72D297353CC}">
              <c16:uniqueId val="{00000001-5204-488B-9B44-9DE31232201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54.72</c:v>
                </c:pt>
                <c:pt idx="1">
                  <c:v>55.51</c:v>
                </c:pt>
                <c:pt idx="2">
                  <c:v>54.5</c:v>
                </c:pt>
                <c:pt idx="3">
                  <c:v>55.17</c:v>
                </c:pt>
                <c:pt idx="4">
                  <c:v>55.45</c:v>
                </c:pt>
              </c:numCache>
            </c:numRef>
          </c:val>
          <c:extLst>
            <c:ext xmlns:c16="http://schemas.microsoft.com/office/drawing/2014/chart" uri="{C3380CC4-5D6E-409C-BE32-E72D297353CC}">
              <c16:uniqueId val="{00000000-EFB1-4C80-8579-49377FC80B8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49.23</c:v>
                </c:pt>
                <c:pt idx="1">
                  <c:v>49.78</c:v>
                </c:pt>
                <c:pt idx="2">
                  <c:v>50.32</c:v>
                </c:pt>
                <c:pt idx="3">
                  <c:v>50.93</c:v>
                </c:pt>
                <c:pt idx="4">
                  <c:v>51.24</c:v>
                </c:pt>
              </c:numCache>
            </c:numRef>
          </c:val>
          <c:smooth val="0"/>
          <c:extLst>
            <c:ext xmlns:c16="http://schemas.microsoft.com/office/drawing/2014/chart" uri="{C3380CC4-5D6E-409C-BE32-E72D297353CC}">
              <c16:uniqueId val="{00000001-EFB1-4C80-8579-49377FC80B8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13.65</c:v>
                </c:pt>
                <c:pt idx="1">
                  <c:v>13.09</c:v>
                </c:pt>
                <c:pt idx="2">
                  <c:v>15.27</c:v>
                </c:pt>
                <c:pt idx="3">
                  <c:v>16.739999999999998</c:v>
                </c:pt>
                <c:pt idx="4">
                  <c:v>18.09</c:v>
                </c:pt>
              </c:numCache>
            </c:numRef>
          </c:val>
          <c:extLst>
            <c:ext xmlns:c16="http://schemas.microsoft.com/office/drawing/2014/chart" uri="{C3380CC4-5D6E-409C-BE32-E72D297353CC}">
              <c16:uniqueId val="{00000000-E2DA-428A-BCC3-F2D57DD6FB7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21.62</c:v>
                </c:pt>
                <c:pt idx="1">
                  <c:v>22.79</c:v>
                </c:pt>
                <c:pt idx="2">
                  <c:v>24.26</c:v>
                </c:pt>
                <c:pt idx="3">
                  <c:v>25.55</c:v>
                </c:pt>
                <c:pt idx="4">
                  <c:v>26.73</c:v>
                </c:pt>
              </c:numCache>
            </c:numRef>
          </c:val>
          <c:smooth val="0"/>
          <c:extLst>
            <c:ext xmlns:c16="http://schemas.microsoft.com/office/drawing/2014/chart" uri="{C3380CC4-5D6E-409C-BE32-E72D297353CC}">
              <c16:uniqueId val="{00000001-E2DA-428A-BCC3-F2D57DD6FB7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E2-4FE9-9D68-11B20FEC0AE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6E2-4FE9-9D68-11B20FEC0AE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144.84</c:v>
                </c:pt>
                <c:pt idx="1">
                  <c:v>160.87</c:v>
                </c:pt>
                <c:pt idx="2">
                  <c:v>176.58</c:v>
                </c:pt>
                <c:pt idx="3">
                  <c:v>174.47</c:v>
                </c:pt>
                <c:pt idx="4">
                  <c:v>174.47</c:v>
                </c:pt>
              </c:numCache>
            </c:numRef>
          </c:val>
          <c:extLst>
            <c:ext xmlns:c16="http://schemas.microsoft.com/office/drawing/2014/chart" uri="{C3380CC4-5D6E-409C-BE32-E72D297353CC}">
              <c16:uniqueId val="{00000000-FF29-40A6-B428-6B4BACE4956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166.51</c:v>
                </c:pt>
                <c:pt idx="1">
                  <c:v>172.47</c:v>
                </c:pt>
                <c:pt idx="2">
                  <c:v>170.76</c:v>
                </c:pt>
                <c:pt idx="3">
                  <c:v>169.11</c:v>
                </c:pt>
                <c:pt idx="4">
                  <c:v>157.01</c:v>
                </c:pt>
              </c:numCache>
            </c:numRef>
          </c:val>
          <c:smooth val="0"/>
          <c:extLst>
            <c:ext xmlns:c16="http://schemas.microsoft.com/office/drawing/2014/chart" uri="{C3380CC4-5D6E-409C-BE32-E72D297353CC}">
              <c16:uniqueId val="{00000001-FF29-40A6-B428-6B4BACE4956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189.01</c:v>
                </c:pt>
                <c:pt idx="1">
                  <c:v>171.83</c:v>
                </c:pt>
                <c:pt idx="2">
                  <c:v>160.91999999999999</c:v>
                </c:pt>
                <c:pt idx="3">
                  <c:v>149.08000000000001</c:v>
                </c:pt>
                <c:pt idx="4">
                  <c:v>152.03</c:v>
                </c:pt>
              </c:numCache>
            </c:numRef>
          </c:val>
          <c:extLst>
            <c:ext xmlns:c16="http://schemas.microsoft.com/office/drawing/2014/chart" uri="{C3380CC4-5D6E-409C-BE32-E72D297353CC}">
              <c16:uniqueId val="{00000000-0D45-41B0-B9EE-B94E75C6241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198.51</c:v>
                </c:pt>
                <c:pt idx="1">
                  <c:v>193.57</c:v>
                </c:pt>
                <c:pt idx="2">
                  <c:v>200.12</c:v>
                </c:pt>
                <c:pt idx="3">
                  <c:v>194.42</c:v>
                </c:pt>
                <c:pt idx="4">
                  <c:v>195.5</c:v>
                </c:pt>
              </c:numCache>
            </c:numRef>
          </c:val>
          <c:smooth val="0"/>
          <c:extLst>
            <c:ext xmlns:c16="http://schemas.microsoft.com/office/drawing/2014/chart" uri="{C3380CC4-5D6E-409C-BE32-E72D297353CC}">
              <c16:uniqueId val="{00000001-0D45-41B0-B9EE-B94E75C6241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122.74</c:v>
                </c:pt>
                <c:pt idx="1">
                  <c:v>127.86</c:v>
                </c:pt>
                <c:pt idx="2">
                  <c:v>123.83</c:v>
                </c:pt>
                <c:pt idx="3">
                  <c:v>122.86</c:v>
                </c:pt>
                <c:pt idx="4">
                  <c:v>111.53</c:v>
                </c:pt>
              </c:numCache>
            </c:numRef>
          </c:val>
          <c:extLst>
            <c:ext xmlns:c16="http://schemas.microsoft.com/office/drawing/2014/chart" uri="{C3380CC4-5D6E-409C-BE32-E72D297353CC}">
              <c16:uniqueId val="{00000000-B7E9-4A65-BC35-ECC0132D3F1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103.28</c:v>
                </c:pt>
                <c:pt idx="1">
                  <c:v>102.26</c:v>
                </c:pt>
                <c:pt idx="2">
                  <c:v>98.26</c:v>
                </c:pt>
                <c:pt idx="3">
                  <c:v>100.4</c:v>
                </c:pt>
                <c:pt idx="4">
                  <c:v>96.51</c:v>
                </c:pt>
              </c:numCache>
            </c:numRef>
          </c:val>
          <c:smooth val="0"/>
          <c:extLst>
            <c:ext xmlns:c16="http://schemas.microsoft.com/office/drawing/2014/chart" uri="{C3380CC4-5D6E-409C-BE32-E72D297353CC}">
              <c16:uniqueId val="{00000001-B7E9-4A65-BC35-ECC0132D3F1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172.94</c:v>
                </c:pt>
                <c:pt idx="1">
                  <c:v>166.01</c:v>
                </c:pt>
                <c:pt idx="2">
                  <c:v>167.6</c:v>
                </c:pt>
                <c:pt idx="3">
                  <c:v>168.84</c:v>
                </c:pt>
                <c:pt idx="4">
                  <c:v>175.43</c:v>
                </c:pt>
              </c:numCache>
            </c:numRef>
          </c:val>
          <c:extLst>
            <c:ext xmlns:c16="http://schemas.microsoft.com/office/drawing/2014/chart" uri="{C3380CC4-5D6E-409C-BE32-E72D297353CC}">
              <c16:uniqueId val="{00000000-18CA-4EC6-8181-45A7CE04996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173.11</c:v>
                </c:pt>
                <c:pt idx="1">
                  <c:v>174.34</c:v>
                </c:pt>
                <c:pt idx="2">
                  <c:v>172.33</c:v>
                </c:pt>
                <c:pt idx="3">
                  <c:v>172.8</c:v>
                </c:pt>
                <c:pt idx="4">
                  <c:v>180.94</c:v>
                </c:pt>
              </c:numCache>
            </c:numRef>
          </c:val>
          <c:smooth val="0"/>
          <c:extLst>
            <c:ext xmlns:c16="http://schemas.microsoft.com/office/drawing/2014/chart" uri="{C3380CC4-5D6E-409C-BE32-E72D297353CC}">
              <c16:uniqueId val="{00000001-18CA-4EC6-8181-45A7CE04996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CD66" sqref="CD6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北海道　札幌市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政令市等</v>
      </c>
      <c r="X8" s="44"/>
      <c r="Y8" s="44"/>
      <c r="Z8" s="44"/>
      <c r="AA8" s="44"/>
      <c r="AB8" s="44"/>
      <c r="AC8" s="44"/>
      <c r="AD8" s="44" t="str">
        <f>データ!$M$6</f>
        <v>自治体職員</v>
      </c>
      <c r="AE8" s="44"/>
      <c r="AF8" s="44"/>
      <c r="AG8" s="44"/>
      <c r="AH8" s="44"/>
      <c r="AI8" s="44"/>
      <c r="AJ8" s="44"/>
      <c r="AK8" s="2"/>
      <c r="AL8" s="45">
        <f>データ!$R$6</f>
        <v>1959512</v>
      </c>
      <c r="AM8" s="45"/>
      <c r="AN8" s="45"/>
      <c r="AO8" s="45"/>
      <c r="AP8" s="45"/>
      <c r="AQ8" s="45"/>
      <c r="AR8" s="45"/>
      <c r="AS8" s="45"/>
      <c r="AT8" s="46">
        <f>データ!$S$6</f>
        <v>1121.26</v>
      </c>
      <c r="AU8" s="47"/>
      <c r="AV8" s="47"/>
      <c r="AW8" s="47"/>
      <c r="AX8" s="47"/>
      <c r="AY8" s="47"/>
      <c r="AZ8" s="47"/>
      <c r="BA8" s="47"/>
      <c r="BB8" s="48">
        <f>データ!$T$6</f>
        <v>1747.6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81.61</v>
      </c>
      <c r="J10" s="47"/>
      <c r="K10" s="47"/>
      <c r="L10" s="47"/>
      <c r="M10" s="47"/>
      <c r="N10" s="47"/>
      <c r="O10" s="75"/>
      <c r="P10" s="48">
        <f>データ!$P$6</f>
        <v>100.24</v>
      </c>
      <c r="Q10" s="48"/>
      <c r="R10" s="48"/>
      <c r="S10" s="48"/>
      <c r="T10" s="48"/>
      <c r="U10" s="48"/>
      <c r="V10" s="48"/>
      <c r="W10" s="45">
        <f>データ!$Q$6</f>
        <v>3652</v>
      </c>
      <c r="X10" s="45"/>
      <c r="Y10" s="45"/>
      <c r="Z10" s="45"/>
      <c r="AA10" s="45"/>
      <c r="AB10" s="45"/>
      <c r="AC10" s="45"/>
      <c r="AD10" s="2"/>
      <c r="AE10" s="2"/>
      <c r="AF10" s="2"/>
      <c r="AG10" s="2"/>
      <c r="AH10" s="2"/>
      <c r="AI10" s="2"/>
      <c r="AJ10" s="2"/>
      <c r="AK10" s="2"/>
      <c r="AL10" s="45">
        <f>データ!$U$6</f>
        <v>1962006</v>
      </c>
      <c r="AM10" s="45"/>
      <c r="AN10" s="45"/>
      <c r="AO10" s="45"/>
      <c r="AP10" s="45"/>
      <c r="AQ10" s="45"/>
      <c r="AR10" s="45"/>
      <c r="AS10" s="45"/>
      <c r="AT10" s="46">
        <f>データ!$V$6</f>
        <v>335.2</v>
      </c>
      <c r="AU10" s="47"/>
      <c r="AV10" s="47"/>
      <c r="AW10" s="47"/>
      <c r="AX10" s="47"/>
      <c r="AY10" s="47"/>
      <c r="AZ10" s="47"/>
      <c r="BA10" s="47"/>
      <c r="BB10" s="48">
        <f>データ!$W$6</f>
        <v>5853.24</v>
      </c>
      <c r="BC10" s="48"/>
      <c r="BD10" s="48"/>
      <c r="BE10" s="48"/>
      <c r="BF10" s="48"/>
      <c r="BG10" s="48"/>
      <c r="BH10" s="48"/>
      <c r="BI10" s="48"/>
      <c r="BJ10" s="2"/>
      <c r="BK10" s="2"/>
      <c r="BL10" s="57" t="s">
        <v>21</v>
      </c>
      <c r="BM10" s="58"/>
      <c r="BN10" s="59" t="s">
        <v>22</v>
      </c>
      <c r="BO10" s="59"/>
      <c r="BP10" s="59"/>
      <c r="BQ10" s="59"/>
      <c r="BR10" s="59"/>
      <c r="BS10" s="59"/>
      <c r="BT10" s="59"/>
      <c r="BU10" s="59"/>
      <c r="BV10" s="59"/>
      <c r="BW10" s="59"/>
      <c r="BX10" s="59"/>
      <c r="BY10" s="6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2">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25</v>
      </c>
      <c r="BM14" s="70"/>
      <c r="BN14" s="70"/>
      <c r="BO14" s="70"/>
      <c r="BP14" s="70"/>
      <c r="BQ14" s="70"/>
      <c r="BR14" s="70"/>
      <c r="BS14" s="70"/>
      <c r="BT14" s="70"/>
      <c r="BU14" s="70"/>
      <c r="BV14" s="70"/>
      <c r="BW14" s="70"/>
      <c r="BX14" s="70"/>
      <c r="BY14" s="70"/>
      <c r="BZ14" s="71"/>
    </row>
    <row r="15" spans="1:78" ht="13.5" customHeight="1" x14ac:dyDescent="0.2">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112</v>
      </c>
      <c r="BM16" s="85"/>
      <c r="BN16" s="85"/>
      <c r="BO16" s="85"/>
      <c r="BP16" s="85"/>
      <c r="BQ16" s="85"/>
      <c r="BR16" s="85"/>
      <c r="BS16" s="85"/>
      <c r="BT16" s="85"/>
      <c r="BU16" s="85"/>
      <c r="BV16" s="85"/>
      <c r="BW16" s="85"/>
      <c r="BX16" s="85"/>
      <c r="BY16" s="85"/>
      <c r="BZ16" s="8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9" t="s">
        <v>26</v>
      </c>
      <c r="BM45" s="70"/>
      <c r="BN45" s="70"/>
      <c r="BO45" s="70"/>
      <c r="BP45" s="70"/>
      <c r="BQ45" s="70"/>
      <c r="BR45" s="70"/>
      <c r="BS45" s="70"/>
      <c r="BT45" s="70"/>
      <c r="BU45" s="70"/>
      <c r="BV45" s="70"/>
      <c r="BW45" s="70"/>
      <c r="BX45" s="70"/>
      <c r="BY45" s="70"/>
      <c r="BZ45" s="71"/>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2"/>
      <c r="BM46" s="73"/>
      <c r="BN46" s="73"/>
      <c r="BO46" s="73"/>
      <c r="BP46" s="73"/>
      <c r="BQ46" s="73"/>
      <c r="BR46" s="73"/>
      <c r="BS46" s="73"/>
      <c r="BT46" s="73"/>
      <c r="BU46" s="73"/>
      <c r="BV46" s="73"/>
      <c r="BW46" s="73"/>
      <c r="BX46" s="73"/>
      <c r="BY46" s="73"/>
      <c r="BZ46" s="74"/>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7" t="s">
        <v>111</v>
      </c>
      <c r="BM47" s="88"/>
      <c r="BN47" s="88"/>
      <c r="BO47" s="88"/>
      <c r="BP47" s="88"/>
      <c r="BQ47" s="88"/>
      <c r="BR47" s="88"/>
      <c r="BS47" s="88"/>
      <c r="BT47" s="88"/>
      <c r="BU47" s="88"/>
      <c r="BV47" s="88"/>
      <c r="BW47" s="88"/>
      <c r="BX47" s="88"/>
      <c r="BY47" s="88"/>
      <c r="BZ47" s="8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7"/>
      <c r="BM48" s="88"/>
      <c r="BN48" s="88"/>
      <c r="BO48" s="88"/>
      <c r="BP48" s="88"/>
      <c r="BQ48" s="88"/>
      <c r="BR48" s="88"/>
      <c r="BS48" s="88"/>
      <c r="BT48" s="88"/>
      <c r="BU48" s="88"/>
      <c r="BV48" s="88"/>
      <c r="BW48" s="88"/>
      <c r="BX48" s="88"/>
      <c r="BY48" s="88"/>
      <c r="BZ48" s="8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7"/>
      <c r="BM49" s="88"/>
      <c r="BN49" s="88"/>
      <c r="BO49" s="88"/>
      <c r="BP49" s="88"/>
      <c r="BQ49" s="88"/>
      <c r="BR49" s="88"/>
      <c r="BS49" s="88"/>
      <c r="BT49" s="88"/>
      <c r="BU49" s="88"/>
      <c r="BV49" s="88"/>
      <c r="BW49" s="88"/>
      <c r="BX49" s="88"/>
      <c r="BY49" s="88"/>
      <c r="BZ49" s="8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7"/>
      <c r="BM50" s="88"/>
      <c r="BN50" s="88"/>
      <c r="BO50" s="88"/>
      <c r="BP50" s="88"/>
      <c r="BQ50" s="88"/>
      <c r="BR50" s="88"/>
      <c r="BS50" s="88"/>
      <c r="BT50" s="88"/>
      <c r="BU50" s="88"/>
      <c r="BV50" s="88"/>
      <c r="BW50" s="88"/>
      <c r="BX50" s="88"/>
      <c r="BY50" s="88"/>
      <c r="BZ50" s="8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7"/>
      <c r="BM51" s="88"/>
      <c r="BN51" s="88"/>
      <c r="BO51" s="88"/>
      <c r="BP51" s="88"/>
      <c r="BQ51" s="88"/>
      <c r="BR51" s="88"/>
      <c r="BS51" s="88"/>
      <c r="BT51" s="88"/>
      <c r="BU51" s="88"/>
      <c r="BV51" s="88"/>
      <c r="BW51" s="88"/>
      <c r="BX51" s="88"/>
      <c r="BY51" s="88"/>
      <c r="BZ51" s="8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7"/>
      <c r="BM52" s="88"/>
      <c r="BN52" s="88"/>
      <c r="BO52" s="88"/>
      <c r="BP52" s="88"/>
      <c r="BQ52" s="88"/>
      <c r="BR52" s="88"/>
      <c r="BS52" s="88"/>
      <c r="BT52" s="88"/>
      <c r="BU52" s="88"/>
      <c r="BV52" s="88"/>
      <c r="BW52" s="88"/>
      <c r="BX52" s="88"/>
      <c r="BY52" s="88"/>
      <c r="BZ52" s="8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7"/>
      <c r="BM53" s="88"/>
      <c r="BN53" s="88"/>
      <c r="BO53" s="88"/>
      <c r="BP53" s="88"/>
      <c r="BQ53" s="88"/>
      <c r="BR53" s="88"/>
      <c r="BS53" s="88"/>
      <c r="BT53" s="88"/>
      <c r="BU53" s="88"/>
      <c r="BV53" s="88"/>
      <c r="BW53" s="88"/>
      <c r="BX53" s="88"/>
      <c r="BY53" s="88"/>
      <c r="BZ53" s="8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7"/>
      <c r="BM54" s="88"/>
      <c r="BN54" s="88"/>
      <c r="BO54" s="88"/>
      <c r="BP54" s="88"/>
      <c r="BQ54" s="88"/>
      <c r="BR54" s="88"/>
      <c r="BS54" s="88"/>
      <c r="BT54" s="88"/>
      <c r="BU54" s="88"/>
      <c r="BV54" s="88"/>
      <c r="BW54" s="88"/>
      <c r="BX54" s="88"/>
      <c r="BY54" s="88"/>
      <c r="BZ54" s="8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7"/>
      <c r="BM55" s="88"/>
      <c r="BN55" s="88"/>
      <c r="BO55" s="88"/>
      <c r="BP55" s="88"/>
      <c r="BQ55" s="88"/>
      <c r="BR55" s="88"/>
      <c r="BS55" s="88"/>
      <c r="BT55" s="88"/>
      <c r="BU55" s="88"/>
      <c r="BV55" s="88"/>
      <c r="BW55" s="88"/>
      <c r="BX55" s="88"/>
      <c r="BY55" s="88"/>
      <c r="BZ55" s="8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7"/>
      <c r="BM56" s="88"/>
      <c r="BN56" s="88"/>
      <c r="BO56" s="88"/>
      <c r="BP56" s="88"/>
      <c r="BQ56" s="88"/>
      <c r="BR56" s="88"/>
      <c r="BS56" s="88"/>
      <c r="BT56" s="88"/>
      <c r="BU56" s="88"/>
      <c r="BV56" s="88"/>
      <c r="BW56" s="88"/>
      <c r="BX56" s="88"/>
      <c r="BY56" s="88"/>
      <c r="BZ56" s="8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7"/>
      <c r="BM57" s="88"/>
      <c r="BN57" s="88"/>
      <c r="BO57" s="88"/>
      <c r="BP57" s="88"/>
      <c r="BQ57" s="88"/>
      <c r="BR57" s="88"/>
      <c r="BS57" s="88"/>
      <c r="BT57" s="88"/>
      <c r="BU57" s="88"/>
      <c r="BV57" s="88"/>
      <c r="BW57" s="88"/>
      <c r="BX57" s="88"/>
      <c r="BY57" s="88"/>
      <c r="BZ57" s="8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7"/>
      <c r="BM58" s="88"/>
      <c r="BN58" s="88"/>
      <c r="BO58" s="88"/>
      <c r="BP58" s="88"/>
      <c r="BQ58" s="88"/>
      <c r="BR58" s="88"/>
      <c r="BS58" s="88"/>
      <c r="BT58" s="88"/>
      <c r="BU58" s="88"/>
      <c r="BV58" s="88"/>
      <c r="BW58" s="88"/>
      <c r="BX58" s="88"/>
      <c r="BY58" s="88"/>
      <c r="BZ58" s="8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7"/>
      <c r="BM59" s="88"/>
      <c r="BN59" s="88"/>
      <c r="BO59" s="88"/>
      <c r="BP59" s="88"/>
      <c r="BQ59" s="88"/>
      <c r="BR59" s="88"/>
      <c r="BS59" s="88"/>
      <c r="BT59" s="88"/>
      <c r="BU59" s="88"/>
      <c r="BV59" s="88"/>
      <c r="BW59" s="88"/>
      <c r="BX59" s="88"/>
      <c r="BY59" s="88"/>
      <c r="BZ59" s="89"/>
    </row>
    <row r="60" spans="1:78" ht="13.5" customHeight="1" x14ac:dyDescent="0.2">
      <c r="A60" s="2"/>
      <c r="B60" s="66" t="s">
        <v>27</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87"/>
      <c r="BM60" s="88"/>
      <c r="BN60" s="88"/>
      <c r="BO60" s="88"/>
      <c r="BP60" s="88"/>
      <c r="BQ60" s="88"/>
      <c r="BR60" s="88"/>
      <c r="BS60" s="88"/>
      <c r="BT60" s="88"/>
      <c r="BU60" s="88"/>
      <c r="BV60" s="88"/>
      <c r="BW60" s="88"/>
      <c r="BX60" s="88"/>
      <c r="BY60" s="88"/>
      <c r="BZ60" s="89"/>
    </row>
    <row r="61" spans="1:78" ht="13.5" customHeight="1" x14ac:dyDescent="0.2">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87"/>
      <c r="BM61" s="88"/>
      <c r="BN61" s="88"/>
      <c r="BO61" s="88"/>
      <c r="BP61" s="88"/>
      <c r="BQ61" s="88"/>
      <c r="BR61" s="88"/>
      <c r="BS61" s="88"/>
      <c r="BT61" s="88"/>
      <c r="BU61" s="88"/>
      <c r="BV61" s="88"/>
      <c r="BW61" s="88"/>
      <c r="BX61" s="88"/>
      <c r="BY61" s="88"/>
      <c r="BZ61" s="8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7"/>
      <c r="BM62" s="88"/>
      <c r="BN62" s="88"/>
      <c r="BO62" s="88"/>
      <c r="BP62" s="88"/>
      <c r="BQ62" s="88"/>
      <c r="BR62" s="88"/>
      <c r="BS62" s="88"/>
      <c r="BT62" s="88"/>
      <c r="BU62" s="88"/>
      <c r="BV62" s="88"/>
      <c r="BW62" s="88"/>
      <c r="BX62" s="88"/>
      <c r="BY62" s="88"/>
      <c r="BZ62" s="8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7"/>
      <c r="BM63" s="88"/>
      <c r="BN63" s="88"/>
      <c r="BO63" s="88"/>
      <c r="BP63" s="88"/>
      <c r="BQ63" s="88"/>
      <c r="BR63" s="88"/>
      <c r="BS63" s="88"/>
      <c r="BT63" s="88"/>
      <c r="BU63" s="88"/>
      <c r="BV63" s="88"/>
      <c r="BW63" s="88"/>
      <c r="BX63" s="88"/>
      <c r="BY63" s="88"/>
      <c r="BZ63" s="8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9" t="s">
        <v>28</v>
      </c>
      <c r="BM64" s="70"/>
      <c r="BN64" s="70"/>
      <c r="BO64" s="70"/>
      <c r="BP64" s="70"/>
      <c r="BQ64" s="70"/>
      <c r="BR64" s="70"/>
      <c r="BS64" s="70"/>
      <c r="BT64" s="70"/>
      <c r="BU64" s="70"/>
      <c r="BV64" s="70"/>
      <c r="BW64" s="70"/>
      <c r="BX64" s="70"/>
      <c r="BY64" s="70"/>
      <c r="BZ64" s="71"/>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2"/>
      <c r="BM65" s="73"/>
      <c r="BN65" s="73"/>
      <c r="BO65" s="73"/>
      <c r="BP65" s="73"/>
      <c r="BQ65" s="73"/>
      <c r="BR65" s="73"/>
      <c r="BS65" s="73"/>
      <c r="BT65" s="73"/>
      <c r="BU65" s="73"/>
      <c r="BV65" s="73"/>
      <c r="BW65" s="73"/>
      <c r="BX65" s="73"/>
      <c r="BY65" s="73"/>
      <c r="BZ65" s="74"/>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113</v>
      </c>
      <c r="BM66" s="85"/>
      <c r="BN66" s="85"/>
      <c r="BO66" s="85"/>
      <c r="BP66" s="85"/>
      <c r="BQ66" s="85"/>
      <c r="BR66" s="85"/>
      <c r="BS66" s="85"/>
      <c r="BT66" s="85"/>
      <c r="BU66" s="85"/>
      <c r="BV66" s="85"/>
      <c r="BW66" s="85"/>
      <c r="BX66" s="85"/>
      <c r="BY66" s="85"/>
      <c r="BZ66" s="8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0"/>
      <c r="BM82" s="91"/>
      <c r="BN82" s="91"/>
      <c r="BO82" s="91"/>
      <c r="BP82" s="91"/>
      <c r="BQ82" s="91"/>
      <c r="BR82" s="91"/>
      <c r="BS82" s="91"/>
      <c r="BT82" s="91"/>
      <c r="BU82" s="91"/>
      <c r="BV82" s="91"/>
      <c r="BW82" s="91"/>
      <c r="BX82" s="91"/>
      <c r="BY82" s="91"/>
      <c r="BZ82" s="9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D9mfi34cgrTjexopHT72uNg+ILddh71whZqghp4zXC/khIv9hlqXLSkgSbpaDKxBVzPYXwnm/8Jx6NAkPThMtg==" saltValue="7qpgTf5IS4vyCLn7U+mSv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11002</v>
      </c>
      <c r="D6" s="20">
        <f t="shared" si="3"/>
        <v>46</v>
      </c>
      <c r="E6" s="20">
        <f t="shared" si="3"/>
        <v>1</v>
      </c>
      <c r="F6" s="20">
        <f t="shared" si="3"/>
        <v>0</v>
      </c>
      <c r="G6" s="20">
        <f t="shared" si="3"/>
        <v>1</v>
      </c>
      <c r="H6" s="20" t="str">
        <f t="shared" si="3"/>
        <v>北海道　札幌市</v>
      </c>
      <c r="I6" s="20" t="str">
        <f t="shared" si="3"/>
        <v>法適用</v>
      </c>
      <c r="J6" s="20" t="str">
        <f t="shared" si="3"/>
        <v>水道事業</v>
      </c>
      <c r="K6" s="20" t="str">
        <f t="shared" si="3"/>
        <v>末端給水事業</v>
      </c>
      <c r="L6" s="20" t="str">
        <f t="shared" si="3"/>
        <v>政令市等</v>
      </c>
      <c r="M6" s="20" t="str">
        <f t="shared" si="3"/>
        <v>自治体職員</v>
      </c>
      <c r="N6" s="21" t="str">
        <f t="shared" si="3"/>
        <v>-</v>
      </c>
      <c r="O6" s="21">
        <f t="shared" si="3"/>
        <v>81.61</v>
      </c>
      <c r="P6" s="21">
        <f t="shared" si="3"/>
        <v>100.24</v>
      </c>
      <c r="Q6" s="21">
        <f t="shared" si="3"/>
        <v>3652</v>
      </c>
      <c r="R6" s="21">
        <f t="shared" si="3"/>
        <v>1959512</v>
      </c>
      <c r="S6" s="21">
        <f t="shared" si="3"/>
        <v>1121.26</v>
      </c>
      <c r="T6" s="21">
        <f t="shared" si="3"/>
        <v>1747.6</v>
      </c>
      <c r="U6" s="21">
        <f t="shared" si="3"/>
        <v>1962006</v>
      </c>
      <c r="V6" s="21">
        <f t="shared" si="3"/>
        <v>335.2</v>
      </c>
      <c r="W6" s="21">
        <f t="shared" si="3"/>
        <v>5853.24</v>
      </c>
      <c r="X6" s="22">
        <f>IF(X7="",NA(),X7)</f>
        <v>127.96</v>
      </c>
      <c r="Y6" s="22">
        <f t="shared" ref="Y6:AG6" si="4">IF(Y7="",NA(),Y7)</f>
        <v>132.62</v>
      </c>
      <c r="Z6" s="22">
        <f t="shared" si="4"/>
        <v>128.38999999999999</v>
      </c>
      <c r="AA6" s="22">
        <f t="shared" si="4"/>
        <v>127.94</v>
      </c>
      <c r="AB6" s="22">
        <f t="shared" si="4"/>
        <v>125.9</v>
      </c>
      <c r="AC6" s="22">
        <f t="shared" si="4"/>
        <v>113.62</v>
      </c>
      <c r="AD6" s="22">
        <f t="shared" si="4"/>
        <v>112.54</v>
      </c>
      <c r="AE6" s="22">
        <f t="shared" si="4"/>
        <v>108.59</v>
      </c>
      <c r="AF6" s="22">
        <f t="shared" si="4"/>
        <v>110.89</v>
      </c>
      <c r="AG6" s="22">
        <f t="shared" si="4"/>
        <v>107.97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144.84</v>
      </c>
      <c r="AU6" s="22">
        <f t="shared" ref="AU6:BC6" si="6">IF(AU7="",NA(),AU7)</f>
        <v>160.87</v>
      </c>
      <c r="AV6" s="22">
        <f t="shared" si="6"/>
        <v>176.58</v>
      </c>
      <c r="AW6" s="22">
        <f t="shared" si="6"/>
        <v>174.47</v>
      </c>
      <c r="AX6" s="22">
        <f t="shared" si="6"/>
        <v>174.47</v>
      </c>
      <c r="AY6" s="22">
        <f t="shared" si="6"/>
        <v>166.51</v>
      </c>
      <c r="AZ6" s="22">
        <f t="shared" si="6"/>
        <v>172.47</v>
      </c>
      <c r="BA6" s="22">
        <f t="shared" si="6"/>
        <v>170.76</v>
      </c>
      <c r="BB6" s="22">
        <f t="shared" si="6"/>
        <v>169.11</v>
      </c>
      <c r="BC6" s="22">
        <f t="shared" si="6"/>
        <v>157.01</v>
      </c>
      <c r="BD6" s="21" t="str">
        <f>IF(BD7="","",IF(BD7="-","【-】","【"&amp;SUBSTITUTE(TEXT(BD7,"#,##0.00"),"-","△")&amp;"】"))</f>
        <v>【252.29】</v>
      </c>
      <c r="BE6" s="22">
        <f>IF(BE7="",NA(),BE7)</f>
        <v>189.01</v>
      </c>
      <c r="BF6" s="22">
        <f t="shared" ref="BF6:BN6" si="7">IF(BF7="",NA(),BF7)</f>
        <v>171.83</v>
      </c>
      <c r="BG6" s="22">
        <f t="shared" si="7"/>
        <v>160.91999999999999</v>
      </c>
      <c r="BH6" s="22">
        <f t="shared" si="7"/>
        <v>149.08000000000001</v>
      </c>
      <c r="BI6" s="22">
        <f t="shared" si="7"/>
        <v>152.03</v>
      </c>
      <c r="BJ6" s="22">
        <f t="shared" si="7"/>
        <v>198.51</v>
      </c>
      <c r="BK6" s="22">
        <f t="shared" si="7"/>
        <v>193.57</v>
      </c>
      <c r="BL6" s="22">
        <f t="shared" si="7"/>
        <v>200.12</v>
      </c>
      <c r="BM6" s="22">
        <f t="shared" si="7"/>
        <v>194.42</v>
      </c>
      <c r="BN6" s="22">
        <f t="shared" si="7"/>
        <v>195.5</v>
      </c>
      <c r="BO6" s="21" t="str">
        <f>IF(BO7="","",IF(BO7="-","【-】","【"&amp;SUBSTITUTE(TEXT(BO7,"#,##0.00"),"-","△")&amp;"】"))</f>
        <v>【268.07】</v>
      </c>
      <c r="BP6" s="22">
        <f>IF(BP7="",NA(),BP7)</f>
        <v>122.74</v>
      </c>
      <c r="BQ6" s="22">
        <f t="shared" ref="BQ6:BY6" si="8">IF(BQ7="",NA(),BQ7)</f>
        <v>127.86</v>
      </c>
      <c r="BR6" s="22">
        <f t="shared" si="8"/>
        <v>123.83</v>
      </c>
      <c r="BS6" s="22">
        <f t="shared" si="8"/>
        <v>122.86</v>
      </c>
      <c r="BT6" s="22">
        <f t="shared" si="8"/>
        <v>111.53</v>
      </c>
      <c r="BU6" s="22">
        <f t="shared" si="8"/>
        <v>103.28</v>
      </c>
      <c r="BV6" s="22">
        <f t="shared" si="8"/>
        <v>102.26</v>
      </c>
      <c r="BW6" s="22">
        <f t="shared" si="8"/>
        <v>98.26</v>
      </c>
      <c r="BX6" s="22">
        <f t="shared" si="8"/>
        <v>100.4</v>
      </c>
      <c r="BY6" s="22">
        <f t="shared" si="8"/>
        <v>96.51</v>
      </c>
      <c r="BZ6" s="21" t="str">
        <f>IF(BZ7="","",IF(BZ7="-","【-】","【"&amp;SUBSTITUTE(TEXT(BZ7,"#,##0.00"),"-","△")&amp;"】"))</f>
        <v>【97.47】</v>
      </c>
      <c r="CA6" s="22">
        <f>IF(CA7="",NA(),CA7)</f>
        <v>172.94</v>
      </c>
      <c r="CB6" s="22">
        <f t="shared" ref="CB6:CJ6" si="9">IF(CB7="",NA(),CB7)</f>
        <v>166.01</v>
      </c>
      <c r="CC6" s="22">
        <f t="shared" si="9"/>
        <v>167.6</v>
      </c>
      <c r="CD6" s="22">
        <f t="shared" si="9"/>
        <v>168.84</v>
      </c>
      <c r="CE6" s="22">
        <f t="shared" si="9"/>
        <v>175.43</v>
      </c>
      <c r="CF6" s="22">
        <f t="shared" si="9"/>
        <v>173.11</v>
      </c>
      <c r="CG6" s="22">
        <f t="shared" si="9"/>
        <v>174.34</v>
      </c>
      <c r="CH6" s="22">
        <f t="shared" si="9"/>
        <v>172.33</v>
      </c>
      <c r="CI6" s="22">
        <f t="shared" si="9"/>
        <v>172.8</v>
      </c>
      <c r="CJ6" s="22">
        <f t="shared" si="9"/>
        <v>180.94</v>
      </c>
      <c r="CK6" s="21" t="str">
        <f>IF(CK7="","",IF(CK7="-","【-】","【"&amp;SUBSTITUTE(TEXT(CK7,"#,##0.00"),"-","△")&amp;"】"))</f>
        <v>【174.75】</v>
      </c>
      <c r="CL6" s="22">
        <f>IF(CL7="",NA(),CL7)</f>
        <v>62.41</v>
      </c>
      <c r="CM6" s="22">
        <f t="shared" ref="CM6:CU6" si="10">IF(CM7="",NA(),CM7)</f>
        <v>62.52</v>
      </c>
      <c r="CN6" s="22">
        <f t="shared" si="10"/>
        <v>63.21</v>
      </c>
      <c r="CO6" s="22">
        <f t="shared" si="10"/>
        <v>62.98</v>
      </c>
      <c r="CP6" s="22">
        <f t="shared" si="10"/>
        <v>74.11</v>
      </c>
      <c r="CQ6" s="22">
        <f t="shared" si="10"/>
        <v>59.32</v>
      </c>
      <c r="CR6" s="22">
        <f t="shared" si="10"/>
        <v>59.12</v>
      </c>
      <c r="CS6" s="22">
        <f t="shared" si="10"/>
        <v>59.37</v>
      </c>
      <c r="CT6" s="22">
        <f t="shared" si="10"/>
        <v>58.84</v>
      </c>
      <c r="CU6" s="22">
        <f t="shared" si="10"/>
        <v>58.91</v>
      </c>
      <c r="CV6" s="21" t="str">
        <f>IF(CV7="","",IF(CV7="-","【-】","【"&amp;SUBSTITUTE(TEXT(CV7,"#,##0.00"),"-","△")&amp;"】"))</f>
        <v>【59.97】</v>
      </c>
      <c r="CW6" s="22">
        <f>IF(CW7="",NA(),CW7)</f>
        <v>92.87</v>
      </c>
      <c r="CX6" s="22">
        <f t="shared" ref="CX6:DF6" si="11">IF(CX7="",NA(),CX7)</f>
        <v>92.91</v>
      </c>
      <c r="CY6" s="22">
        <f t="shared" si="11"/>
        <v>93.56</v>
      </c>
      <c r="CZ6" s="22">
        <f t="shared" si="11"/>
        <v>93.94</v>
      </c>
      <c r="DA6" s="22">
        <f t="shared" si="11"/>
        <v>93.49</v>
      </c>
      <c r="DB6" s="22">
        <f t="shared" si="11"/>
        <v>93.74</v>
      </c>
      <c r="DC6" s="22">
        <f t="shared" si="11"/>
        <v>93.64</v>
      </c>
      <c r="DD6" s="22">
        <f t="shared" si="11"/>
        <v>93.68</v>
      </c>
      <c r="DE6" s="22">
        <f t="shared" si="11"/>
        <v>94.13</v>
      </c>
      <c r="DF6" s="22">
        <f t="shared" si="11"/>
        <v>93.84</v>
      </c>
      <c r="DG6" s="21" t="str">
        <f>IF(DG7="","",IF(DG7="-","【-】","【"&amp;SUBSTITUTE(TEXT(DG7,"#,##0.00"),"-","△")&amp;"】"))</f>
        <v>【89.76】</v>
      </c>
      <c r="DH6" s="22">
        <f>IF(DH7="",NA(),DH7)</f>
        <v>54.72</v>
      </c>
      <c r="DI6" s="22">
        <f t="shared" ref="DI6:DQ6" si="12">IF(DI7="",NA(),DI7)</f>
        <v>55.51</v>
      </c>
      <c r="DJ6" s="22">
        <f t="shared" si="12"/>
        <v>54.5</v>
      </c>
      <c r="DK6" s="22">
        <f t="shared" si="12"/>
        <v>55.17</v>
      </c>
      <c r="DL6" s="22">
        <f t="shared" si="12"/>
        <v>55.45</v>
      </c>
      <c r="DM6" s="22">
        <f t="shared" si="12"/>
        <v>49.23</v>
      </c>
      <c r="DN6" s="22">
        <f t="shared" si="12"/>
        <v>49.78</v>
      </c>
      <c r="DO6" s="22">
        <f t="shared" si="12"/>
        <v>50.32</v>
      </c>
      <c r="DP6" s="22">
        <f t="shared" si="12"/>
        <v>50.93</v>
      </c>
      <c r="DQ6" s="22">
        <f t="shared" si="12"/>
        <v>51.24</v>
      </c>
      <c r="DR6" s="21" t="str">
        <f>IF(DR7="","",IF(DR7="-","【-】","【"&amp;SUBSTITUTE(TEXT(DR7,"#,##0.00"),"-","△")&amp;"】"))</f>
        <v>【51.51】</v>
      </c>
      <c r="DS6" s="22">
        <f>IF(DS7="",NA(),DS7)</f>
        <v>13.65</v>
      </c>
      <c r="DT6" s="22">
        <f t="shared" ref="DT6:EB6" si="13">IF(DT7="",NA(),DT7)</f>
        <v>13.09</v>
      </c>
      <c r="DU6" s="22">
        <f t="shared" si="13"/>
        <v>15.27</v>
      </c>
      <c r="DV6" s="22">
        <f t="shared" si="13"/>
        <v>16.739999999999998</v>
      </c>
      <c r="DW6" s="22">
        <f t="shared" si="13"/>
        <v>18.09</v>
      </c>
      <c r="DX6" s="22">
        <f t="shared" si="13"/>
        <v>21.62</v>
      </c>
      <c r="DY6" s="22">
        <f t="shared" si="13"/>
        <v>22.79</v>
      </c>
      <c r="DZ6" s="22">
        <f t="shared" si="13"/>
        <v>24.26</v>
      </c>
      <c r="EA6" s="22">
        <f t="shared" si="13"/>
        <v>25.55</v>
      </c>
      <c r="EB6" s="22">
        <f t="shared" si="13"/>
        <v>26.73</v>
      </c>
      <c r="EC6" s="21" t="str">
        <f>IF(EC7="","",IF(EC7="-","【-】","【"&amp;SUBSTITUTE(TEXT(EC7,"#,##0.00"),"-","△")&amp;"】"))</f>
        <v>【23.75】</v>
      </c>
      <c r="ED6" s="22">
        <f>IF(ED7="",NA(),ED7)</f>
        <v>1.57</v>
      </c>
      <c r="EE6" s="22">
        <f t="shared" ref="EE6:EM6" si="14">IF(EE7="",NA(),EE7)</f>
        <v>1.53</v>
      </c>
      <c r="EF6" s="22">
        <f t="shared" si="14"/>
        <v>1.36</v>
      </c>
      <c r="EG6" s="22">
        <f t="shared" si="14"/>
        <v>1.26</v>
      </c>
      <c r="EH6" s="22">
        <f t="shared" si="14"/>
        <v>1.19</v>
      </c>
      <c r="EI6" s="22">
        <f t="shared" si="14"/>
        <v>1.03</v>
      </c>
      <c r="EJ6" s="22">
        <f t="shared" si="14"/>
        <v>0.97</v>
      </c>
      <c r="EK6" s="22">
        <f t="shared" si="14"/>
        <v>0.99</v>
      </c>
      <c r="EL6" s="22">
        <f t="shared" si="14"/>
        <v>0.97</v>
      </c>
      <c r="EM6" s="22">
        <f t="shared" si="14"/>
        <v>1</v>
      </c>
      <c r="EN6" s="21" t="str">
        <f>IF(EN7="","",IF(EN7="-","【-】","【"&amp;SUBSTITUTE(TEXT(EN7,"#,##0.00"),"-","△")&amp;"】"))</f>
        <v>【0.67】</v>
      </c>
    </row>
    <row r="7" spans="1:144" s="23" customFormat="1" x14ac:dyDescent="0.2">
      <c r="A7" s="15"/>
      <c r="B7" s="24">
        <v>2022</v>
      </c>
      <c r="C7" s="24">
        <v>11002</v>
      </c>
      <c r="D7" s="24">
        <v>46</v>
      </c>
      <c r="E7" s="24">
        <v>1</v>
      </c>
      <c r="F7" s="24">
        <v>0</v>
      </c>
      <c r="G7" s="24">
        <v>1</v>
      </c>
      <c r="H7" s="24" t="s">
        <v>93</v>
      </c>
      <c r="I7" s="24" t="s">
        <v>94</v>
      </c>
      <c r="J7" s="24" t="s">
        <v>95</v>
      </c>
      <c r="K7" s="24" t="s">
        <v>96</v>
      </c>
      <c r="L7" s="24" t="s">
        <v>97</v>
      </c>
      <c r="M7" s="24" t="s">
        <v>98</v>
      </c>
      <c r="N7" s="25" t="s">
        <v>99</v>
      </c>
      <c r="O7" s="25">
        <v>81.61</v>
      </c>
      <c r="P7" s="25">
        <v>100.24</v>
      </c>
      <c r="Q7" s="25">
        <v>3652</v>
      </c>
      <c r="R7" s="25">
        <v>1959512</v>
      </c>
      <c r="S7" s="25">
        <v>1121.26</v>
      </c>
      <c r="T7" s="25">
        <v>1747.6</v>
      </c>
      <c r="U7" s="25">
        <v>1962006</v>
      </c>
      <c r="V7" s="25">
        <v>335.2</v>
      </c>
      <c r="W7" s="25">
        <v>5853.24</v>
      </c>
      <c r="X7" s="25">
        <v>127.96</v>
      </c>
      <c r="Y7" s="25">
        <v>132.62</v>
      </c>
      <c r="Z7" s="25">
        <v>128.38999999999999</v>
      </c>
      <c r="AA7" s="25">
        <v>127.94</v>
      </c>
      <c r="AB7" s="25">
        <v>125.9</v>
      </c>
      <c r="AC7" s="25">
        <v>113.62</v>
      </c>
      <c r="AD7" s="25">
        <v>112.54</v>
      </c>
      <c r="AE7" s="25">
        <v>108.59</v>
      </c>
      <c r="AF7" s="25">
        <v>110.89</v>
      </c>
      <c r="AG7" s="25">
        <v>107.97</v>
      </c>
      <c r="AH7" s="25">
        <v>108.7</v>
      </c>
      <c r="AI7" s="25">
        <v>0</v>
      </c>
      <c r="AJ7" s="25">
        <v>0</v>
      </c>
      <c r="AK7" s="25">
        <v>0</v>
      </c>
      <c r="AL7" s="25">
        <v>0</v>
      </c>
      <c r="AM7" s="25">
        <v>0</v>
      </c>
      <c r="AN7" s="25">
        <v>0</v>
      </c>
      <c r="AO7" s="25">
        <v>0</v>
      </c>
      <c r="AP7" s="25">
        <v>0</v>
      </c>
      <c r="AQ7" s="25">
        <v>0</v>
      </c>
      <c r="AR7" s="25">
        <v>0</v>
      </c>
      <c r="AS7" s="25">
        <v>1.34</v>
      </c>
      <c r="AT7" s="25">
        <v>144.84</v>
      </c>
      <c r="AU7" s="25">
        <v>160.87</v>
      </c>
      <c r="AV7" s="25">
        <v>176.58</v>
      </c>
      <c r="AW7" s="25">
        <v>174.47</v>
      </c>
      <c r="AX7" s="25">
        <v>174.47</v>
      </c>
      <c r="AY7" s="25">
        <v>166.51</v>
      </c>
      <c r="AZ7" s="25">
        <v>172.47</v>
      </c>
      <c r="BA7" s="25">
        <v>170.76</v>
      </c>
      <c r="BB7" s="25">
        <v>169.11</v>
      </c>
      <c r="BC7" s="25">
        <v>157.01</v>
      </c>
      <c r="BD7" s="25">
        <v>252.29</v>
      </c>
      <c r="BE7" s="25">
        <v>189.01</v>
      </c>
      <c r="BF7" s="25">
        <v>171.83</v>
      </c>
      <c r="BG7" s="25">
        <v>160.91999999999999</v>
      </c>
      <c r="BH7" s="25">
        <v>149.08000000000001</v>
      </c>
      <c r="BI7" s="25">
        <v>152.03</v>
      </c>
      <c r="BJ7" s="25">
        <v>198.51</v>
      </c>
      <c r="BK7" s="25">
        <v>193.57</v>
      </c>
      <c r="BL7" s="25">
        <v>200.12</v>
      </c>
      <c r="BM7" s="25">
        <v>194.42</v>
      </c>
      <c r="BN7" s="25">
        <v>195.5</v>
      </c>
      <c r="BO7" s="25">
        <v>268.07</v>
      </c>
      <c r="BP7" s="25">
        <v>122.74</v>
      </c>
      <c r="BQ7" s="25">
        <v>127.86</v>
      </c>
      <c r="BR7" s="25">
        <v>123.83</v>
      </c>
      <c r="BS7" s="25">
        <v>122.86</v>
      </c>
      <c r="BT7" s="25">
        <v>111.53</v>
      </c>
      <c r="BU7" s="25">
        <v>103.28</v>
      </c>
      <c r="BV7" s="25">
        <v>102.26</v>
      </c>
      <c r="BW7" s="25">
        <v>98.26</v>
      </c>
      <c r="BX7" s="25">
        <v>100.4</v>
      </c>
      <c r="BY7" s="25">
        <v>96.51</v>
      </c>
      <c r="BZ7" s="25">
        <v>97.47</v>
      </c>
      <c r="CA7" s="25">
        <v>172.94</v>
      </c>
      <c r="CB7" s="25">
        <v>166.01</v>
      </c>
      <c r="CC7" s="25">
        <v>167.6</v>
      </c>
      <c r="CD7" s="25">
        <v>168.84</v>
      </c>
      <c r="CE7" s="25">
        <v>175.43</v>
      </c>
      <c r="CF7" s="25">
        <v>173.11</v>
      </c>
      <c r="CG7" s="25">
        <v>174.34</v>
      </c>
      <c r="CH7" s="25">
        <v>172.33</v>
      </c>
      <c r="CI7" s="25">
        <v>172.8</v>
      </c>
      <c r="CJ7" s="25">
        <v>180.94</v>
      </c>
      <c r="CK7" s="25">
        <v>174.75</v>
      </c>
      <c r="CL7" s="25">
        <v>62.41</v>
      </c>
      <c r="CM7" s="25">
        <v>62.52</v>
      </c>
      <c r="CN7" s="25">
        <v>63.21</v>
      </c>
      <c r="CO7" s="25">
        <v>62.98</v>
      </c>
      <c r="CP7" s="25">
        <v>74.11</v>
      </c>
      <c r="CQ7" s="25">
        <v>59.32</v>
      </c>
      <c r="CR7" s="25">
        <v>59.12</v>
      </c>
      <c r="CS7" s="25">
        <v>59.37</v>
      </c>
      <c r="CT7" s="25">
        <v>58.84</v>
      </c>
      <c r="CU7" s="25">
        <v>58.91</v>
      </c>
      <c r="CV7" s="25">
        <v>59.97</v>
      </c>
      <c r="CW7" s="25">
        <v>92.87</v>
      </c>
      <c r="CX7" s="25">
        <v>92.91</v>
      </c>
      <c r="CY7" s="25">
        <v>93.56</v>
      </c>
      <c r="CZ7" s="25">
        <v>93.94</v>
      </c>
      <c r="DA7" s="25">
        <v>93.49</v>
      </c>
      <c r="DB7" s="25">
        <v>93.74</v>
      </c>
      <c r="DC7" s="25">
        <v>93.64</v>
      </c>
      <c r="DD7" s="25">
        <v>93.68</v>
      </c>
      <c r="DE7" s="25">
        <v>94.13</v>
      </c>
      <c r="DF7" s="25">
        <v>93.84</v>
      </c>
      <c r="DG7" s="25">
        <v>89.76</v>
      </c>
      <c r="DH7" s="25">
        <v>54.72</v>
      </c>
      <c r="DI7" s="25">
        <v>55.51</v>
      </c>
      <c r="DJ7" s="25">
        <v>54.5</v>
      </c>
      <c r="DK7" s="25">
        <v>55.17</v>
      </c>
      <c r="DL7" s="25">
        <v>55.45</v>
      </c>
      <c r="DM7" s="25">
        <v>49.23</v>
      </c>
      <c r="DN7" s="25">
        <v>49.78</v>
      </c>
      <c r="DO7" s="25">
        <v>50.32</v>
      </c>
      <c r="DP7" s="25">
        <v>50.93</v>
      </c>
      <c r="DQ7" s="25">
        <v>51.24</v>
      </c>
      <c r="DR7" s="25">
        <v>51.51</v>
      </c>
      <c r="DS7" s="25">
        <v>13.65</v>
      </c>
      <c r="DT7" s="25">
        <v>13.09</v>
      </c>
      <c r="DU7" s="25">
        <v>15.27</v>
      </c>
      <c r="DV7" s="25">
        <v>16.739999999999998</v>
      </c>
      <c r="DW7" s="25">
        <v>18.09</v>
      </c>
      <c r="DX7" s="25">
        <v>21.62</v>
      </c>
      <c r="DY7" s="25">
        <v>22.79</v>
      </c>
      <c r="DZ7" s="25">
        <v>24.26</v>
      </c>
      <c r="EA7" s="25">
        <v>25.55</v>
      </c>
      <c r="EB7" s="25">
        <v>26.73</v>
      </c>
      <c r="EC7" s="25">
        <v>23.75</v>
      </c>
      <c r="ED7" s="25">
        <v>1.57</v>
      </c>
      <c r="EE7" s="25">
        <v>1.53</v>
      </c>
      <c r="EF7" s="25">
        <v>1.36</v>
      </c>
      <c r="EG7" s="25">
        <v>1.26</v>
      </c>
      <c r="EH7" s="25">
        <v>1.19</v>
      </c>
      <c r="EI7" s="25">
        <v>1.03</v>
      </c>
      <c r="EJ7" s="25">
        <v>0.97</v>
      </c>
      <c r="EK7" s="25">
        <v>0.99</v>
      </c>
      <c r="EL7" s="25">
        <v>0.97</v>
      </c>
      <c r="EM7" s="25">
        <v>1</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2024-01-25T04:07:50Z</cp:lastPrinted>
  <dcterms:created xsi:type="dcterms:W3CDTF">2023-12-05T00:46:23Z</dcterms:created>
  <dcterms:modified xsi:type="dcterms:W3CDTF">2024-02-14T06:31:48Z</dcterms:modified>
  <cp:category/>
</cp:coreProperties>
</file>