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esui-sf01\04 経営管理部 内部文書\03 財務課 内部文書\02 経理係 内部文書\13庶務\11.決算統計\R4\07_経営分析\04_起案・回答\"/>
    </mc:Choice>
  </mc:AlternateContent>
  <xr:revisionPtr revIDLastSave="0" documentId="13_ncr:1_{D1F75933-8318-4E17-93F0-99C7E31AB11E}" xr6:coauthVersionLast="47" xr6:coauthVersionMax="47" xr10:uidLastSave="{00000000-0000-0000-0000-000000000000}"/>
  <workbookProtection workbookAlgorithmName="SHA-512" workbookHashValue="k2228dWGz0dXDhMpz+H/IHj2ewSsRJzxW/imxbLI2eXPeET0T5458DJGSkW1Gf8txKcMDXJXu302VjmcpalaiA==" workbookSaltValue="fM1taRA9fRLEnvhO6WlhZ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W10" i="4" s="1"/>
  <c r="P6" i="5"/>
  <c r="P10" i="4" s="1"/>
  <c r="O6" i="5"/>
  <c r="N6" i="5"/>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F85" i="4"/>
  <c r="I10" i="4"/>
  <c r="B10" i="4"/>
  <c r="BB8" i="4"/>
  <c r="AT8" i="4"/>
  <c r="AD8" i="4"/>
  <c r="W8" i="4"/>
  <c r="P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<sst xmlns="http://schemas.openxmlformats.org/spreadsheetml/2006/main" count="231" uniqueCount="117">
  <si>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</si>
  <si>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</si>
  <si>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</si>
  <si>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</si>
  <si>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</si>
  <si>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</si>
  <si>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</si>
  <si>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</si>
  <si>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</si>
  <si>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</si>
  <si>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</si>
  <si>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</si>
  <si>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</si>
  <si>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</si>
  <si>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</si>
  <si>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</si>
  <si>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</si>
  <si>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</si>
  <si>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</si>
  <si>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</si>
  <si>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</si>
  <si>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</si>
  <si>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</si>
  <si>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</si>
  <si>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</si>
  <si>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</si>
  <si>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</si>
  <si>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</si>
  <si>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</si>
  <si>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</si>
  <si>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</si>
  <si>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</si>
  <si>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</si>
  <si>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</si>
  <si>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</si>
  <si>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</si>
  <si>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</si>
  <si>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</si>
  <si>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</si>
  <si>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</si>
  <si>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</si>
  <si>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</si>
  <si>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</si>
  <si>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</si>
  <si>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</si>
  <si>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</si>
  <si>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</si>
  <si>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</si>
  <si>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</si>
  <si>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</si>
  <si>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</si>
  <si>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</si>
  <si>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</si>
  <si>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</si>
  <si>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</si>
  <si>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</si>
  <si>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</si>
  <si>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</si>
  <si>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</si>
  <si>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</si>
  <si>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</si>
  <si>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</si>
  <si>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</si>
  <si>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</si>
  <si>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</si>
  <si>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</si>
  <si>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</si>
  <si>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</si>
  <si>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</si>
  <si>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</si>
  <si>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</si>
  <si>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</si>
  <si>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</si>
  <si>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</si>
  <si>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</si>
  <si>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</si>
  <si>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</si>
  <si>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</si>
  <si>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</si>
  <si>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</si>
  <si>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</si>
  <si>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</si>
  <si>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</si>
  <si>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</si>
  <si>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</si>
  <si>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</si>
  <si>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</si>
  <si>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</si>
  <si>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</si>
  <si>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</si>
  <si>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</si>
  <si>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</si>
  <si>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</si>
  <si>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</si>
  <si>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</si>
  <si>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</si>
  <si>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</si>
  <si>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</si>
  <si>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</si>
  <si>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</si>
  <si>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</si>
  <si>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</si>
  <si>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</si>
  <si>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</si>
  <si>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</si>
  <si>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</si>
  <si>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</si>
  <si>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</si>
  <si>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</si>
  <si>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</si>
  <si>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</si>
  <si>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</si>
  <si>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</si>
  <si>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</si>
  <si>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①の有形固定資産減価償却率が類似団体平均値と比べて高くなっているが、これは下水道施設（特に機械・電気設備）の延命化を図っていることによるものである。
②の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見込みである。
③の管渠改善率が類似団体平均値と比べて低くなっているが、今後、管渠の老朽化が進んでいく見込みであることから、可能な限り延命化を図りながら、効率的かつ計画的に管渠の改築等を進めていく必要がある。</t>
    <phoneticPr fontId="4"/>
  </si>
  <si>
    <t>現在の下水道事業の経営の効率性・健全性はおおむね良好であると考えているが、今後、下水道施設の老朽化が進んでいくことから、施設の更新費用等が増大し、経営の効率性・健全性を悪化させるおそれがある。
このため、令和３年度～７年度の事業計画と財政計画を定めた「札幌市下水道事業中期経営プラン2025」に基づき、事業を計画的に進めるとともに、安定した経営に努めていく。</t>
    <phoneticPr fontId="4"/>
  </si>
  <si>
    <t>経営の健全性・効率性の数値に関しては、おおむね良好な値となっている。
③の流動比率については、依然100％を下回るが、流動負債の半分以上は翌年度に償還する企業債であり、償還に係る資金は下水道使用料等から確保することができるため、支払能力に問題はない。
また、この企業債を除いた流動比率は、約169％であり、経営の健全性についても問題ないと考える。
⑤の経費回収率については、100％を下回っている。また、下水道使用料収入はおおむね横ばいで推移している一方で、下水道施設の老朽化の進行により経費は増加傾向となっていることから、計画的な修繕で施設の長寿命化を図り、経営の効率化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</si>
</sst>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0.23</c:v>
                </c:pt>
                <c:pt idx="1">
                  <c:v>0.33</c:v>
                </c:pt>
                <c:pt idx="2">
                  <c:v>0.32</c:v>
                </c:pt>
                <c:pt idx="3">
                  <c:v>0.42</c:v>
                </c:pt>
                <c:pt idx="4">
                  <c:v>0.42</c:v>
                </c:pt>
              </c:numCache>
            </c:numRef>
          </c:val>
          <c:extLst>
            <c:ext xmlns:c16="http://schemas.microsoft.com/office/drawing/2014/chart" uri="{C3380CC4-5D6E-409C-BE32-E72D297353CC}">
              <c16:uniqueId val="{00000000-F1A2-4BD4-A267-3F40C8E3CB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F1A2-4BD4-A267-3F40C8E3CB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68.17</c:v>
                </c:pt>
                <c:pt idx="1">
                  <c:v>64.150000000000006</c:v>
                </c:pt>
                <c:pt idx="2">
                  <c:v>63.16</c:v>
                </c:pt>
                <c:pt idx="3">
                  <c:v>65.209999999999994</c:v>
                </c:pt>
                <c:pt idx="4">
                  <c:v>67.06</c:v>
                </c:pt>
              </c:numCache>
            </c:numRef>
          </c:val>
          <c:extLst>
            <c:ext xmlns:c16="http://schemas.microsoft.com/office/drawing/2014/chart" uri="{C3380CC4-5D6E-409C-BE32-E72D297353CC}">
              <c16:uniqueId val="{00000000-1D42-4BFD-ADE3-1FBE2DA263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1D42-4BFD-ADE3-1FBE2DA263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99.95</c:v>
                </c:pt>
                <c:pt idx="1">
                  <c:v>99.95</c:v>
                </c:pt>
                <c:pt idx="2">
                  <c:v>99.95</c:v>
                </c:pt>
                <c:pt idx="3">
                  <c:v>99.95</c:v>
                </c:pt>
                <c:pt idx="4">
                  <c:v>99.95</c:v>
                </c:pt>
              </c:numCache>
            </c:numRef>
          </c:val>
          <c:extLst>
            <c:ext xmlns:c16="http://schemas.microsoft.com/office/drawing/2014/chart" uri="{C3380CC4-5D6E-409C-BE32-E72D297353CC}">
              <c16:uniqueId val="{00000000-71EA-4CA3-94B3-211686CBFE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71EA-4CA3-94B3-211686CBFE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107.02</c:v>
                </c:pt>
                <c:pt idx="1">
                  <c:v>105.3</c:v>
                </c:pt>
                <c:pt idx="2">
                  <c:v>102.4</c:v>
                </c:pt>
                <c:pt idx="3">
                  <c:v>105.6</c:v>
                </c:pt>
                <c:pt idx="4">
                  <c:v>101.19</c:v>
                </c:pt>
              </c:numCache>
            </c:numRef>
          </c:val>
          <c:extLst>
            <c:ext xmlns:c16="http://schemas.microsoft.com/office/drawing/2014/chart" uri="{C3380CC4-5D6E-409C-BE32-E72D297353CC}">
              <c16:uniqueId val="{00000000-0030-45E0-85C6-F890C0DCA7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0030-45E0-85C6-F890C0DCA7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53.8</c:v>
                </c:pt>
                <c:pt idx="1">
                  <c:v>55.19</c:v>
                </c:pt>
                <c:pt idx="2">
                  <c:v>56.32</c:v>
                </c:pt>
                <c:pt idx="3">
                  <c:v>56.75</c:v>
                </c:pt>
                <c:pt idx="4">
                  <c:v>57.81</c:v>
                </c:pt>
              </c:numCache>
            </c:numRef>
          </c:val>
          <c:extLst>
            <c:ext xmlns:c16="http://schemas.microsoft.com/office/drawing/2014/chart" uri="{C3380CC4-5D6E-409C-BE32-E72D297353CC}">
              <c16:uniqueId val="{00000000-45BB-42B8-BD2F-680FE1EAF1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45BB-42B8-BD2F-680FE1EAF1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6.62</c:v>
                </c:pt>
                <c:pt idx="1">
                  <c:v>7.45</c:v>
                </c:pt>
                <c:pt idx="2">
                  <c:v>8.61</c:v>
                </c:pt>
                <c:pt idx="3">
                  <c:v>11.35</c:v>
                </c:pt>
                <c:pt idx="4">
                  <c:v>14.12</c:v>
                </c:pt>
              </c:numCache>
            </c:numRef>
          </c:val>
          <c:extLst>
            <c:ext xmlns:c16="http://schemas.microsoft.com/office/drawing/2014/chart" uri="{C3380CC4-5D6E-409C-BE32-E72D297353CC}">
              <c16:uniqueId val="{00000000-6ECB-4E5E-AC20-1F49437E88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6ECB-4E5E-AC20-1F49437E88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E-4A47-AC16-4CB655FF00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7ACE-4A47-AC16-4CB655FF00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68.400000000000006</c:v>
                </c:pt>
                <c:pt idx="1">
                  <c:v>66.989999999999995</c:v>
                </c:pt>
                <c:pt idx="2">
                  <c:v>59.46</c:v>
                </c:pt>
                <c:pt idx="3">
                  <c:v>66.91</c:v>
                </c:pt>
                <c:pt idx="4">
                  <c:v>63.43</c:v>
                </c:pt>
              </c:numCache>
            </c:numRef>
          </c:val>
          <c:extLst>
            <c:ext xmlns:c16="http://schemas.microsoft.com/office/drawing/2014/chart" uri="{C3380CC4-5D6E-409C-BE32-E72D297353CC}">
              <c16:uniqueId val="{00000000-84C7-4B15-A399-0A8612543E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84C7-4B15-A399-0A8612543E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434.2</c:v>
                </c:pt>
                <c:pt idx="1">
                  <c:v>446.92</c:v>
                </c:pt>
                <c:pt idx="2">
                  <c:v>494.65</c:v>
                </c:pt>
                <c:pt idx="3">
                  <c:v>499.93</c:v>
                </c:pt>
                <c:pt idx="4">
                  <c:v>509.41</c:v>
                </c:pt>
              </c:numCache>
            </c:numRef>
          </c:val>
          <c:extLst>
            <c:ext xmlns:c16="http://schemas.microsoft.com/office/drawing/2014/chart" uri="{C3380CC4-5D6E-409C-BE32-E72D297353CC}">
              <c16:uniqueId val="{00000000-4944-4275-9480-2071E1B962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4944-4275-9480-2071E1B962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97.52</c:v>
                </c:pt>
                <c:pt idx="1">
                  <c:v>96.24</c:v>
                </c:pt>
                <c:pt idx="2">
                  <c:v>92.55</c:v>
                </c:pt>
                <c:pt idx="3">
                  <c:v>95.01</c:v>
                </c:pt>
                <c:pt idx="4">
                  <c:v>88.26</c:v>
                </c:pt>
              </c:numCache>
            </c:numRef>
          </c:val>
          <c:extLst>
            <c:ext xmlns:c16="http://schemas.microsoft.com/office/drawing/2014/chart" uri="{C3380CC4-5D6E-409C-BE32-E72D297353CC}">
              <c16:uniqueId val="{00000000-CD21-423B-970E-EFCA53B176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D21-423B-970E-EFCA53B176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96.22</c:v>
                </c:pt>
                <c:pt idx="1">
                  <c:v>97.16</c:v>
                </c:pt>
                <c:pt idx="2">
                  <c:v>95.34</c:v>
                </c:pt>
                <c:pt idx="3">
                  <c:v>93.63</c:v>
                </c:pt>
                <c:pt idx="4">
                  <c:v>103.08</c:v>
                </c:pt>
              </c:numCache>
            </c:numRef>
          </c:val>
          <c:extLst>
            <c:ext xmlns:c16="http://schemas.microsoft.com/office/drawing/2014/chart" uri="{C3380CC4-5D6E-409C-BE32-E72D297353CC}">
              <c16:uniqueId val="{00000000-130D-4DBB-8AC9-F04DFA8690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130D-4DBB-8AC9-F04DFA8690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札幌市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1959512</v>
      </c>
      <c r="AM8" s="42"/>
      <c r="AN8" s="42"/>
      <c r="AO8" s="42"/>
      <c r="AP8" s="42"/>
      <c r="AQ8" s="42"/>
      <c r="AR8" s="42"/>
      <c r="AS8" s="42"/>
      <c r="AT8" s="35">
        <f>データ!T6</f>
        <v>1121.26</v>
      </c>
      <c r="AU8" s="35"/>
      <c r="AV8" s="35"/>
      <c r="AW8" s="35"/>
      <c r="AX8" s="35"/>
      <c r="AY8" s="35"/>
      <c r="AZ8" s="35"/>
      <c r="BA8" s="35"/>
      <c r="BB8" s="35">
        <f>データ!U6</f>
        <v>1747.6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57.06</v>
      </c>
      <c r="J10" s="35"/>
      <c r="K10" s="35"/>
      <c r="L10" s="35"/>
      <c r="M10" s="35"/>
      <c r="N10" s="35"/>
      <c r="O10" s="35"/>
      <c r="P10" s="35">
        <f>データ!P6</f>
        <v>99.34</v>
      </c>
      <c r="Q10" s="35"/>
      <c r="R10" s="35"/>
      <c r="S10" s="35"/>
      <c r="T10" s="35"/>
      <c r="U10" s="35"/>
      <c r="V10" s="35"/>
      <c r="W10" s="35">
        <f>データ!Q6</f>
        <v>71.819999999999993</v>
      </c>
      <c r="X10" s="35"/>
      <c r="Y10" s="35"/>
      <c r="Z10" s="35"/>
      <c r="AA10" s="35"/>
      <c r="AB10" s="35"/>
      <c r="AC10" s="35"/>
      <c r="AD10" s="42">
        <f>データ!R6</f>
        <v>1371</v>
      </c>
      <c r="AE10" s="42"/>
      <c r="AF10" s="42"/>
      <c r="AG10" s="42"/>
      <c r="AH10" s="42"/>
      <c r="AI10" s="42"/>
      <c r="AJ10" s="42"/>
      <c r="AK10" s="2"/>
      <c r="AL10" s="42">
        <f>データ!V6</f>
        <v>1944358</v>
      </c>
      <c r="AM10" s="42"/>
      <c r="AN10" s="42"/>
      <c r="AO10" s="42"/>
      <c r="AP10" s="42"/>
      <c r="AQ10" s="42"/>
      <c r="AR10" s="42"/>
      <c r="AS10" s="42"/>
      <c r="AT10" s="35">
        <f>データ!W6</f>
        <v>245.63</v>
      </c>
      <c r="AU10" s="35"/>
      <c r="AV10" s="35"/>
      <c r="AW10" s="35"/>
      <c r="AX10" s="35"/>
      <c r="AY10" s="35"/>
      <c r="AZ10" s="35"/>
      <c r="BA10" s="35"/>
      <c r="BB10" s="35">
        <f>データ!X6</f>
        <v>7915.8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pgBF8ejFx/cDb2poqGmkmUBZBnXynwmafxcVxc+/nj+vS18o75WLGa0c+JI5G+C8Y3XdHQlAsCSvkFHEw2YVw==" saltValue="hK/i7aBhRM+SMdrvZgvs1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11002</v>
      </c>
      <c r="D6" s="19">
        <f t="shared" si="3"/>
        <v>46</v>
      </c>
      <c r="E6" s="19">
        <f t="shared" si="3"/>
        <v>17</v>
      </c>
      <c r="F6" s="19">
        <f t="shared" si="3"/>
        <v>1</v>
      </c>
      <c r="G6" s="19">
        <f t="shared" si="3"/>
        <v>0</v>
      </c>
      <c r="H6" s="19" t="str">
        <f t="shared" si="3"/>
        <v>北海道　札幌市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57.06</v>
      </c>
      <c r="P6" s="20">
        <f t="shared" si="3"/>
        <v>99.34</v>
      </c>
      <c r="Q6" s="20">
        <f t="shared" si="3"/>
        <v>71.819999999999993</v>
      </c>
      <c r="R6" s="20">
        <f t="shared" si="3"/>
        <v>1371</v>
      </c>
      <c r="S6" s="20">
        <f t="shared" si="3"/>
        <v>1959512</v>
      </c>
      <c r="T6" s="20">
        <f t="shared" si="3"/>
        <v>1121.26</v>
      </c>
      <c r="U6" s="20">
        <f t="shared" si="3"/>
        <v>1747.6</v>
      </c>
      <c r="V6" s="20">
        <f t="shared" si="3"/>
        <v>1944358</v>
      </c>
      <c r="W6" s="20">
        <f t="shared" si="3"/>
        <v>245.63</v>
      </c>
      <c r="X6" s="20">
        <f t="shared" si="3"/>
        <v>7915.8</v>
      </c>
      <c r="Y6" s="21">
        <f>IF(Y7="",NA(),Y7)</f>
        <v>107.02</v>
      </c>
      <c r="Z6" s="21">
        <f t="shared" ref="Z6:AH6" si="4">IF(Z7="",NA(),Z7)</f>
        <v>105.3</v>
      </c>
      <c r="AA6" s="21">
        <f t="shared" si="4"/>
        <v>102.4</v>
      </c>
      <c r="AB6" s="21">
        <f t="shared" si="4"/>
        <v>105.6</v>
      </c>
      <c r="AC6" s="21">
        <f t="shared" si="4"/>
        <v>101.19</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68.400000000000006</v>
      </c>
      <c r="AV6" s="21">
        <f t="shared" ref="AV6:BD6" si="6">IF(AV7="",NA(),AV7)</f>
        <v>66.989999999999995</v>
      </c>
      <c r="AW6" s="21">
        <f t="shared" si="6"/>
        <v>59.46</v>
      </c>
      <c r="AX6" s="21">
        <f t="shared" si="6"/>
        <v>66.91</v>
      </c>
      <c r="AY6" s="21">
        <f t="shared" si="6"/>
        <v>63.43</v>
      </c>
      <c r="AZ6" s="21">
        <f t="shared" si="6"/>
        <v>70.08</v>
      </c>
      <c r="BA6" s="21">
        <f t="shared" si="6"/>
        <v>72.92</v>
      </c>
      <c r="BB6" s="21">
        <f t="shared" si="6"/>
        <v>71.39</v>
      </c>
      <c r="BC6" s="21">
        <f t="shared" si="6"/>
        <v>74.09</v>
      </c>
      <c r="BD6" s="21">
        <f t="shared" si="6"/>
        <v>71.900000000000006</v>
      </c>
      <c r="BE6" s="20" t="str">
        <f>IF(BE7="","",IF(BE7="-","【-】","【"&amp;SUBSTITUTE(TEXT(BE7,"#,##0.00"),"-","△")&amp;"】"))</f>
        <v>【73.44】</v>
      </c>
      <c r="BF6" s="21">
        <f>IF(BF7="",NA(),BF7)</f>
        <v>434.2</v>
      </c>
      <c r="BG6" s="21">
        <f t="shared" ref="BG6:BO6" si="7">IF(BG7="",NA(),BG7)</f>
        <v>446.92</v>
      </c>
      <c r="BH6" s="21">
        <f t="shared" si="7"/>
        <v>494.65</v>
      </c>
      <c r="BI6" s="21">
        <f t="shared" si="7"/>
        <v>499.93</v>
      </c>
      <c r="BJ6" s="21">
        <f t="shared" si="7"/>
        <v>509.41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97.52</v>
      </c>
      <c r="BR6" s="21">
        <f t="shared" ref="BR6:BZ6" si="8">IF(BR7="",NA(),BR7)</f>
        <v>96.24</v>
      </c>
      <c r="BS6" s="21">
        <f t="shared" si="8"/>
        <v>92.55</v>
      </c>
      <c r="BT6" s="21">
        <f t="shared" si="8"/>
        <v>95.01</v>
      </c>
      <c r="BU6" s="21">
        <f t="shared" si="8"/>
        <v>88.26</v>
      </c>
      <c r="BV6" s="21">
        <f t="shared" si="8"/>
        <v>112.43</v>
      </c>
      <c r="BW6" s="21">
        <f t="shared" si="8"/>
        <v>110.92</v>
      </c>
      <c r="BX6" s="21">
        <f t="shared" si="8"/>
        <v>105.67</v>
      </c>
      <c r="BY6" s="21">
        <f t="shared" si="8"/>
        <v>105.37</v>
      </c>
      <c r="BZ6" s="21">
        <f t="shared" si="8"/>
        <v>99.93</v>
      </c>
      <c r="CA6" s="20" t="str">
        <f>IF(CA7="","",IF(CA7="-","【-】","【"&amp;SUBSTITUTE(TEXT(CA7,"#,##0.00"),"-","△")&amp;"】"))</f>
        <v>【97.61】</v>
      </c>
      <c r="CB6" s="21">
        <f>IF(CB7="",NA(),CB7)</f>
        <v>96.22</v>
      </c>
      <c r="CC6" s="21">
        <f t="shared" ref="CC6:CK6" si="9">IF(CC7="",NA(),CC7)</f>
        <v>97.16</v>
      </c>
      <c r="CD6" s="21">
        <f t="shared" si="9"/>
        <v>95.34</v>
      </c>
      <c r="CE6" s="21">
        <f t="shared" si="9"/>
        <v>93.63</v>
      </c>
      <c r="CF6" s="21">
        <f t="shared" si="9"/>
        <v>103.08</v>
      </c>
      <c r="CG6" s="21">
        <f t="shared" si="9"/>
        <v>118.55</v>
      </c>
      <c r="CH6" s="21">
        <f t="shared" si="9"/>
        <v>119.33</v>
      </c>
      <c r="CI6" s="21">
        <f t="shared" si="9"/>
        <v>118.72</v>
      </c>
      <c r="CJ6" s="21">
        <f t="shared" si="9"/>
        <v>120.5</v>
      </c>
      <c r="CK6" s="21">
        <f t="shared" si="9"/>
        <v>127.3</v>
      </c>
      <c r="CL6" s="20" t="str">
        <f>IF(CL7="","",IF(CL7="-","【-】","【"&amp;SUBSTITUTE(TEXT(CL7,"#,##0.00"),"-","△")&amp;"】"))</f>
        <v>【138.29】</v>
      </c>
      <c r="CM6" s="21">
        <f>IF(CM7="",NA(),CM7)</f>
        <v>68.17</v>
      </c>
      <c r="CN6" s="21">
        <f t="shared" ref="CN6:CV6" si="10">IF(CN7="",NA(),CN7)</f>
        <v>64.150000000000006</v>
      </c>
      <c r="CO6" s="21">
        <f t="shared" si="10"/>
        <v>63.16</v>
      </c>
      <c r="CP6" s="21">
        <f t="shared" si="10"/>
        <v>65.209999999999994</v>
      </c>
      <c r="CQ6" s="21">
        <f t="shared" si="10"/>
        <v>67.06</v>
      </c>
      <c r="CR6" s="21">
        <f t="shared" si="10"/>
        <v>57.38</v>
      </c>
      <c r="CS6" s="21">
        <f t="shared" si="10"/>
        <v>58.09</v>
      </c>
      <c r="CT6" s="21">
        <f t="shared" si="10"/>
        <v>58.16</v>
      </c>
      <c r="CU6" s="21">
        <f t="shared" si="10"/>
        <v>58.91</v>
      </c>
      <c r="CV6" s="21">
        <f t="shared" si="10"/>
        <v>58.31</v>
      </c>
      <c r="CW6" s="20" t="str">
        <f>IF(CW7="","",IF(CW7="-","【-】","【"&amp;SUBSTITUTE(TEXT(CW7,"#,##0.00"),"-","△")&amp;"】"))</f>
        <v>【59.10】</v>
      </c>
      <c r="CX6" s="21">
        <f>IF(CX7="",NA(),CX7)</f>
        <v>99.95</v>
      </c>
      <c r="CY6" s="21">
        <f t="shared" ref="CY6:DG6" si="11">IF(CY7="",NA(),CY7)</f>
        <v>99.95</v>
      </c>
      <c r="CZ6" s="21">
        <f t="shared" si="11"/>
        <v>99.95</v>
      </c>
      <c r="DA6" s="21">
        <f t="shared" si="11"/>
        <v>99.95</v>
      </c>
      <c r="DB6" s="21">
        <f t="shared" si="11"/>
        <v>99.95</v>
      </c>
      <c r="DC6" s="21">
        <f t="shared" si="11"/>
        <v>98.98</v>
      </c>
      <c r="DD6" s="21">
        <f t="shared" si="11"/>
        <v>99.01</v>
      </c>
      <c r="DE6" s="21">
        <f t="shared" si="11"/>
        <v>99.1</v>
      </c>
      <c r="DF6" s="21">
        <f t="shared" si="11"/>
        <v>99.16</v>
      </c>
      <c r="DG6" s="21">
        <f t="shared" si="11"/>
        <v>99.21</v>
      </c>
      <c r="DH6" s="20" t="str">
        <f>IF(DH7="","",IF(DH7="-","【-】","【"&amp;SUBSTITUTE(TEXT(DH7,"#,##0.00"),"-","△")&amp;"】"))</f>
        <v>【95.82】</v>
      </c>
      <c r="DI6" s="21">
        <f>IF(DI7="",NA(),DI7)</f>
        <v>53.8</v>
      </c>
      <c r="DJ6" s="21">
        <f t="shared" ref="DJ6:DR6" si="12">IF(DJ7="",NA(),DJ7)</f>
        <v>55.19</v>
      </c>
      <c r="DK6" s="21">
        <f t="shared" si="12"/>
        <v>56.32</v>
      </c>
      <c r="DL6" s="21">
        <f t="shared" si="12"/>
        <v>56.75</v>
      </c>
      <c r="DM6" s="21">
        <f t="shared" si="12"/>
        <v>57.81</v>
      </c>
      <c r="DN6" s="21">
        <f t="shared" si="12"/>
        <v>47.06</v>
      </c>
      <c r="DO6" s="21">
        <f t="shared" si="12"/>
        <v>48.25</v>
      </c>
      <c r="DP6" s="21">
        <f t="shared" si="12"/>
        <v>49.35</v>
      </c>
      <c r="DQ6" s="21">
        <f t="shared" si="12"/>
        <v>50.38</v>
      </c>
      <c r="DR6" s="21">
        <f t="shared" si="12"/>
        <v>51.54</v>
      </c>
      <c r="DS6" s="20" t="str">
        <f>IF(DS7="","",IF(DS7="-","【-】","【"&amp;SUBSTITUTE(TEXT(DS7,"#,##0.00"),"-","△")&amp;"】"))</f>
        <v>【39.74】</v>
      </c>
      <c r="DT6" s="21">
        <f>IF(DT7="",NA(),DT7)</f>
        <v>6.62</v>
      </c>
      <c r="DU6" s="21">
        <f t="shared" ref="DU6:EC6" si="13">IF(DU7="",NA(),DU7)</f>
        <v>7.45</v>
      </c>
      <c r="DV6" s="21">
        <f t="shared" si="13"/>
        <v>8.61</v>
      </c>
      <c r="DW6" s="21">
        <f t="shared" si="13"/>
        <v>11.35</v>
      </c>
      <c r="DX6" s="21">
        <f t="shared" si="13"/>
        <v>14.12</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0.23</v>
      </c>
      <c r="EF6" s="21">
        <f t="shared" ref="EF6:EN6" si="14">IF(EF7="",NA(),EF7)</f>
        <v>0.33</v>
      </c>
      <c r="EG6" s="21">
        <f t="shared" si="14"/>
        <v>0.32</v>
      </c>
      <c r="EH6" s="21">
        <f t="shared" si="14"/>
        <v>0.42</v>
      </c>
      <c r="EI6" s="21">
        <f t="shared" si="14"/>
        <v>0.42</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11002</v>
      </c>
      <c r="D7" s="23">
        <v>46</v>
      </c>
      <c r="E7" s="23">
        <v>17</v>
      </c>
      <c r="F7" s="23">
        <v>1</v>
      </c>
      <c r="G7" s="23">
        <v>0</v>
      </c>
      <c r="H7" s="23" t="s">
        <v>96</v>
      </c>
      <c r="I7" s="23" t="s">
        <v>97</v>
      </c>
      <c r="J7" s="23" t="s">
        <v>98</v>
      </c>
      <c r="K7" s="23" t="s">
        <v>99</v>
      </c>
      <c r="L7" s="23" t="s">
        <v>100</v>
      </c>
      <c r="M7" s="23" t="s">
        <v>101</v>
      </c>
      <c r="N7" s="24" t="s">
        <v>102</v>
      </c>
      <c r="O7" s="24">
        <v>57.06</v>
      </c>
      <c r="P7" s="24">
        <v>99.34</v>
      </c>
      <c r="Q7" s="24">
        <v>71.819999999999993</v>
      </c>
      <c r="R7" s="24">
        <v>1371</v>
      </c>
      <c r="S7" s="24">
        <v>1959512</v>
      </c>
      <c r="T7" s="24">
        <v>1121.26</v>
      </c>
      <c r="U7" s="24">
        <v>1747.6</v>
      </c>
      <c r="V7" s="24">
        <v>1944358</v>
      </c>
      <c r="W7" s="24">
        <v>245.63</v>
      </c>
      <c r="X7" s="24">
        <v>7915.8</v>
      </c>
      <c r="Y7" s="24">
        <v>107.02</v>
      </c>
      <c r="Z7" s="24">
        <v>105.3</v>
      </c>
      <c r="AA7" s="24">
        <v>102.4</v>
      </c>
      <c r="AB7" s="24">
        <v>105.6</v>
      </c>
      <c r="AC7" s="24">
        <v>101.19</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68.400000000000006</v>
      </c>
      <c r="AV7" s="24">
        <v>66.989999999999995</v>
      </c>
      <c r="AW7" s="24">
        <v>59.46</v>
      </c>
      <c r="AX7" s="24">
        <v>66.91</v>
      </c>
      <c r="AY7" s="24">
        <v>63.43</v>
      </c>
      <c r="AZ7" s="24">
        <v>70.08</v>
      </c>
      <c r="BA7" s="24">
        <v>72.92</v>
      </c>
      <c r="BB7" s="24">
        <v>71.39</v>
      </c>
      <c r="BC7" s="24">
        <v>74.09</v>
      </c>
      <c r="BD7" s="24">
        <v>71.900000000000006</v>
      </c>
      <c r="BE7" s="24">
        <v>73.44</v>
      </c>
      <c r="BF7" s="24">
        <v>434.2</v>
      </c>
      <c r="BG7" s="24">
        <v>446.92</v>
      </c>
      <c r="BH7" s="24">
        <v>494.65</v>
      </c>
      <c r="BI7" s="24">
        <v>499.93</v>
      </c>
      <c r="BJ7" s="24">
        <v>509.41</v>
      </c>
      <c r="BK7" s="24">
        <v>537.13</v>
      </c>
      <c r="BL7" s="24">
        <v>531.38</v>
      </c>
      <c r="BM7" s="24">
        <v>551.04</v>
      </c>
      <c r="BN7" s="24">
        <v>523.58000000000004</v>
      </c>
      <c r="BO7" s="24">
        <v>508.99</v>
      </c>
      <c r="BP7" s="24">
        <v>652.82000000000005</v>
      </c>
      <c r="BQ7" s="24">
        <v>97.52</v>
      </c>
      <c r="BR7" s="24">
        <v>96.24</v>
      </c>
      <c r="BS7" s="24">
        <v>92.55</v>
      </c>
      <c r="BT7" s="24">
        <v>95.01</v>
      </c>
      <c r="BU7" s="24">
        <v>88.26</v>
      </c>
      <c r="BV7" s="24">
        <v>112.43</v>
      </c>
      <c r="BW7" s="24">
        <v>110.92</v>
      </c>
      <c r="BX7" s="24">
        <v>105.67</v>
      </c>
      <c r="BY7" s="24">
        <v>105.37</v>
      </c>
      <c r="BZ7" s="24">
        <v>99.93</v>
      </c>
      <c r="CA7" s="24">
        <v>97.61</v>
      </c>
      <c r="CB7" s="24">
        <v>96.22</v>
      </c>
      <c r="CC7" s="24">
        <v>97.16</v>
      </c>
      <c r="CD7" s="24">
        <v>95.34</v>
      </c>
      <c r="CE7" s="24">
        <v>93.63</v>
      </c>
      <c r="CF7" s="24">
        <v>103.08</v>
      </c>
      <c r="CG7" s="24">
        <v>118.55</v>
      </c>
      <c r="CH7" s="24">
        <v>119.33</v>
      </c>
      <c r="CI7" s="24">
        <v>118.72</v>
      </c>
      <c r="CJ7" s="24">
        <v>120.5</v>
      </c>
      <c r="CK7" s="24">
        <v>127.3</v>
      </c>
      <c r="CL7" s="24">
        <v>138.29</v>
      </c>
      <c r="CM7" s="24">
        <v>68.17</v>
      </c>
      <c r="CN7" s="24">
        <v>64.150000000000006</v>
      </c>
      <c r="CO7" s="24">
        <v>63.16</v>
      </c>
      <c r="CP7" s="24">
        <v>65.209999999999994</v>
      </c>
      <c r="CQ7" s="24">
        <v>67.06</v>
      </c>
      <c r="CR7" s="24">
        <v>57.38</v>
      </c>
      <c r="CS7" s="24">
        <v>58.09</v>
      </c>
      <c r="CT7" s="24">
        <v>58.16</v>
      </c>
      <c r="CU7" s="24">
        <v>58.91</v>
      </c>
      <c r="CV7" s="24">
        <v>58.31</v>
      </c>
      <c r="CW7" s="24">
        <v>59.1</v>
      </c>
      <c r="CX7" s="24">
        <v>99.95</v>
      </c>
      <c r="CY7" s="24">
        <v>99.95</v>
      </c>
      <c r="CZ7" s="24">
        <v>99.95</v>
      </c>
      <c r="DA7" s="24">
        <v>99.95</v>
      </c>
      <c r="DB7" s="24">
        <v>99.95</v>
      </c>
      <c r="DC7" s="24">
        <v>98.98</v>
      </c>
      <c r="DD7" s="24">
        <v>99.01</v>
      </c>
      <c r="DE7" s="24">
        <v>99.1</v>
      </c>
      <c r="DF7" s="24">
        <v>99.16</v>
      </c>
      <c r="DG7" s="24">
        <v>99.21</v>
      </c>
      <c r="DH7" s="24">
        <v>95.82</v>
      </c>
      <c r="DI7" s="24">
        <v>53.8</v>
      </c>
      <c r="DJ7" s="24">
        <v>55.19</v>
      </c>
      <c r="DK7" s="24">
        <v>56.32</v>
      </c>
      <c r="DL7" s="24">
        <v>56.75</v>
      </c>
      <c r="DM7" s="24">
        <v>57.81</v>
      </c>
      <c r="DN7" s="24">
        <v>47.06</v>
      </c>
      <c r="DO7" s="24">
        <v>48.25</v>
      </c>
      <c r="DP7" s="24">
        <v>49.35</v>
      </c>
      <c r="DQ7" s="24">
        <v>50.38</v>
      </c>
      <c r="DR7" s="24">
        <v>51.54</v>
      </c>
      <c r="DS7" s="24">
        <v>39.74</v>
      </c>
      <c r="DT7" s="24">
        <v>6.62</v>
      </c>
      <c r="DU7" s="24">
        <v>7.45</v>
      </c>
      <c r="DV7" s="24">
        <v>8.61</v>
      </c>
      <c r="DW7" s="24">
        <v>11.35</v>
      </c>
      <c r="DX7" s="24">
        <v>14.12</v>
      </c>
      <c r="DY7" s="24">
        <v>9.6300000000000008</v>
      </c>
      <c r="DZ7" s="24">
        <v>10.76</v>
      </c>
      <c r="EA7" s="24">
        <v>12.06</v>
      </c>
      <c r="EB7" s="24">
        <v>13.41</v>
      </c>
      <c r="EC7" s="24">
        <v>15.06</v>
      </c>
      <c r="ED7" s="24">
        <v>7.62</v>
      </c>
      <c r="EE7" s="24">
        <v>0.23</v>
      </c>
      <c r="EF7" s="24">
        <v>0.33</v>
      </c>
      <c r="EG7" s="24">
        <v>0.32</v>
      </c>
      <c r="EH7" s="24">
        <v>0.42</v>
      </c>
      <c r="EI7" s="24">
        <v>0.42</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2023-12-12T00:41:43Z</dcterms:created>
  <dcterms:modified xsi:type="dcterms:W3CDTF">2024-01-24T01:07:24Z</dcterms:modified>
  <cp:category/>
</cp:coreProperties>
</file>