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aisei-s-02\_財政部共有\共同作業\財政課\調査係\01企業全般\⑦予算統計・決算統計\R4企業決算統計\20_経営比較分析表\03_各会計回答\"/>
    </mc:Choice>
  </mc:AlternateContent>
  <xr:revisionPtr revIDLastSave="0" documentId="13_ncr:1_{A22C680C-98B4-4BFE-82CF-F8A11C4680EA}" xr6:coauthVersionLast="47" xr6:coauthVersionMax="47" xr10:uidLastSave="{00000000-0000-0000-0000-000000000000}"/>
  <workbookProtection workbookAlgorithmName="SHA-512" workbookHashValue="CEgx4P9RD7+hIPpu1lrT3p3TpmW3HkhUtzeS69XG8K2U6hY8A96nNdynQJQGGTm+9dnEMo2wRLkBVbDjpbx9Ww==" workbookSaltValue="45TSla3RvvePWhU3TSzw5w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MO80" i="4" s="1"/>
  <c r="FH7" i="5"/>
  <c r="FG7" i="5"/>
  <c r="FF7" i="5"/>
  <c r="FE7" i="5"/>
  <c r="FD7" i="5"/>
  <c r="FC7" i="5"/>
  <c r="LZ79" i="4" s="1"/>
  <c r="FB7" i="5"/>
  <c r="FA7" i="5"/>
  <c r="EZ7" i="5"/>
  <c r="EX7" i="5"/>
  <c r="EW7" i="5"/>
  <c r="EV7" i="5"/>
  <c r="HX80" i="4" s="1"/>
  <c r="EU7" i="5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AT80" i="4" s="1"/>
  <c r="DY7" i="5"/>
  <c r="DX7" i="5"/>
  <c r="DW7" i="5"/>
  <c r="DV7" i="5"/>
  <c r="BI79" i="4" s="1"/>
  <c r="DU7" i="5"/>
  <c r="DT7" i="5"/>
  <c r="DS7" i="5"/>
  <c r="DQ7" i="5"/>
  <c r="DP7" i="5"/>
  <c r="DO7" i="5"/>
  <c r="LJ56" i="4" s="1"/>
  <c r="DN7" i="5"/>
  <c r="DM7" i="5"/>
  <c r="DL7" i="5"/>
  <c r="DK7" i="5"/>
  <c r="DJ7" i="5"/>
  <c r="DI7" i="5"/>
  <c r="KU55" i="4" s="1"/>
  <c r="DH7" i="5"/>
  <c r="DF7" i="5"/>
  <c r="IZ56" i="4" s="1"/>
  <c r="DE7" i="5"/>
  <c r="DD7" i="5"/>
  <c r="DC7" i="5"/>
  <c r="DB7" i="5"/>
  <c r="GR56" i="4" s="1"/>
  <c r="DA7" i="5"/>
  <c r="CZ7" i="5"/>
  <c r="IK55" i="4" s="1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DS55" i="4" s="1"/>
  <c r="CL7" i="5"/>
  <c r="CJ7" i="5"/>
  <c r="CI7" i="5"/>
  <c r="CH7" i="5"/>
  <c r="AT56" i="4" s="1"/>
  <c r="CG7" i="5"/>
  <c r="CF7" i="5"/>
  <c r="P56" i="4" s="1"/>
  <c r="CE7" i="5"/>
  <c r="CD7" i="5"/>
  <c r="CC7" i="5"/>
  <c r="CB7" i="5"/>
  <c r="AE55" i="4" s="1"/>
  <c r="CA7" i="5"/>
  <c r="BY7" i="5"/>
  <c r="BX7" i="5"/>
  <c r="BW7" i="5"/>
  <c r="BV7" i="5"/>
  <c r="BU7" i="5"/>
  <c r="KF34" i="4" s="1"/>
  <c r="BT7" i="5"/>
  <c r="BS7" i="5"/>
  <c r="BR7" i="5"/>
  <c r="BQ7" i="5"/>
  <c r="BP7" i="5"/>
  <c r="BN7" i="5"/>
  <c r="IZ34" i="4" s="1"/>
  <c r="BM7" i="5"/>
  <c r="BL7" i="5"/>
  <c r="HV34" i="4" s="1"/>
  <c r="BK7" i="5"/>
  <c r="BJ7" i="5"/>
  <c r="BI7" i="5"/>
  <c r="BH7" i="5"/>
  <c r="BG7" i="5"/>
  <c r="BF7" i="5"/>
  <c r="HG33" i="4" s="1"/>
  <c r="BE7" i="5"/>
  <c r="BC7" i="5"/>
  <c r="BB7" i="5"/>
  <c r="BA7" i="5"/>
  <c r="AZ7" i="5"/>
  <c r="AY7" i="5"/>
  <c r="AX7" i="5"/>
  <c r="AW7" i="5"/>
  <c r="AV7" i="5"/>
  <c r="AU7" i="5"/>
  <c r="DS33" i="4" s="1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ID12" i="4" s="1"/>
  <c r="AE6" i="5"/>
  <c r="AD6" i="5"/>
  <c r="AC6" i="5"/>
  <c r="AB6" i="5"/>
  <c r="AA6" i="5"/>
  <c r="Z6" i="5"/>
  <c r="ID8" i="4" s="1"/>
  <c r="Y6" i="5"/>
  <c r="X6" i="5"/>
  <c r="W6" i="5"/>
  <c r="V6" i="5"/>
  <c r="AU12" i="4" s="1"/>
  <c r="U6" i="5"/>
  <c r="T6" i="5"/>
  <c r="FZ10" i="4" s="1"/>
  <c r="S6" i="5"/>
  <c r="R6" i="5"/>
  <c r="Q6" i="5"/>
  <c r="P6" i="5"/>
  <c r="B10" i="4" s="1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E90" i="4"/>
  <c r="D90" i="4"/>
  <c r="C90" i="4"/>
  <c r="B90" i="4"/>
  <c r="LZ80" i="4"/>
  <c r="LK80" i="4"/>
  <c r="KV80" i="4"/>
  <c r="KG80" i="4"/>
  <c r="JB80" i="4"/>
  <c r="IM80" i="4"/>
  <c r="HI80" i="4"/>
  <c r="FO80" i="4"/>
  <c r="EZ80" i="4"/>
  <c r="EK80" i="4"/>
  <c r="DV80" i="4"/>
  <c r="DG80" i="4"/>
  <c r="BI80" i="4"/>
  <c r="AE80" i="4"/>
  <c r="P80" i="4"/>
  <c r="MO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X79" i="4"/>
  <c r="AT79" i="4"/>
  <c r="AE79" i="4"/>
  <c r="P79" i="4"/>
  <c r="MN56" i="4"/>
  <c r="LY56" i="4"/>
  <c r="KU56" i="4"/>
  <c r="KF56" i="4"/>
  <c r="IK56" i="4"/>
  <c r="HV56" i="4"/>
  <c r="HG56" i="4"/>
  <c r="FL56" i="4"/>
  <c r="EW56" i="4"/>
  <c r="EH56" i="4"/>
  <c r="DS56" i="4"/>
  <c r="DD56" i="4"/>
  <c r="BX56" i="4"/>
  <c r="BI56" i="4"/>
  <c r="AE56" i="4"/>
  <c r="MN55" i="4"/>
  <c r="LY55" i="4"/>
  <c r="LJ55" i="4"/>
  <c r="KF55" i="4"/>
  <c r="IZ55" i="4"/>
  <c r="HV55" i="4"/>
  <c r="HG55" i="4"/>
  <c r="GR55" i="4"/>
  <c r="FL55" i="4"/>
  <c r="EH55" i="4"/>
  <c r="DD55" i="4"/>
  <c r="BX55" i="4"/>
  <c r="BI55" i="4"/>
  <c r="AT55" i="4"/>
  <c r="P55" i="4"/>
  <c r="MN34" i="4"/>
  <c r="LY34" i="4"/>
  <c r="LJ34" i="4"/>
  <c r="KU34" i="4"/>
  <c r="IK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GR33" i="4"/>
  <c r="FL33" i="4"/>
  <c r="EW33" i="4"/>
  <c r="EH33" i="4"/>
  <c r="DD33" i="4"/>
  <c r="BX33" i="4"/>
  <c r="BI33" i="4"/>
  <c r="AT33" i="4"/>
  <c r="AE33" i="4"/>
  <c r="P33" i="4"/>
  <c r="JW12" i="4"/>
  <c r="FZ12" i="4"/>
  <c r="EG12" i="4"/>
  <c r="CN12" i="4"/>
  <c r="B12" i="4"/>
  <c r="LP10" i="4"/>
  <c r="JW10" i="4"/>
  <c r="ID10" i="4"/>
  <c r="EG10" i="4"/>
  <c r="CN10" i="4"/>
  <c r="AU10" i="4"/>
  <c r="LP8" i="4"/>
  <c r="JW8" i="4"/>
  <c r="FZ8" i="4"/>
  <c r="CN8" i="4"/>
  <c r="AU8" i="4"/>
  <c r="B8" i="4"/>
  <c r="JB78" i="4" l="1"/>
  <c r="IZ54" i="4"/>
  <c r="FO78" i="4"/>
  <c r="FL54" i="4"/>
  <c r="FL32" i="4"/>
  <c r="BX32" i="4"/>
  <c r="BX78" i="4"/>
  <c r="BX54" i="4"/>
  <c r="MO78" i="4"/>
  <c r="MN54" i="4"/>
  <c r="MN32" i="4"/>
  <c r="IZ32" i="4"/>
  <c r="C11" i="5"/>
  <c r="D11" i="5"/>
  <c r="E11" i="5"/>
  <c r="B11" i="5"/>
  <c r="GT78" i="4" l="1"/>
  <c r="GR54" i="4"/>
  <c r="DG78" i="4"/>
  <c r="DD54" i="4"/>
  <c r="DD32" i="4"/>
  <c r="P78" i="4"/>
  <c r="P54" i="4"/>
  <c r="P32" i="4"/>
  <c r="GR32" i="4"/>
  <c r="KG78" i="4"/>
  <c r="KF54" i="4"/>
  <c r="KF32" i="4"/>
  <c r="LZ78" i="4"/>
  <c r="LY54" i="4"/>
  <c r="IM78" i="4"/>
  <c r="IK54" i="4"/>
  <c r="IK32" i="4"/>
  <c r="LY32" i="4"/>
  <c r="EZ78" i="4"/>
  <c r="EW54" i="4"/>
  <c r="EW32" i="4"/>
  <c r="BI78" i="4"/>
  <c r="BI54" i="4"/>
  <c r="BI32" i="4"/>
  <c r="AT78" i="4"/>
  <c r="AT54" i="4"/>
  <c r="LK78" i="4"/>
  <c r="LJ54" i="4"/>
  <c r="LJ32" i="4"/>
  <c r="HV32" i="4"/>
  <c r="AT32" i="4"/>
  <c r="HX78" i="4"/>
  <c r="HV54" i="4"/>
  <c r="EK78" i="4"/>
  <c r="EH54" i="4"/>
  <c r="EH32" i="4"/>
  <c r="DV78" i="4"/>
  <c r="DS54" i="4"/>
  <c r="DS32" i="4"/>
  <c r="AE78" i="4"/>
  <c r="AE54" i="4"/>
  <c r="AE32" i="4"/>
  <c r="KV78" i="4"/>
  <c r="KU54" i="4"/>
  <c r="KU32" i="4"/>
  <c r="HI78" i="4"/>
  <c r="HG54" i="4"/>
  <c r="HG32" i="4"/>
</calcChain>
</file>

<file path=xl/sharedStrings.xml><?xml version="1.0" encoding="utf-8"?>
<sst xmlns="http://schemas.openxmlformats.org/spreadsheetml/2006/main" count="341" uniqueCount="193">
  <si>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</si>
  <si>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</si>
  <si>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</si>
  <si>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</si>
  <si>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</si>
  <si>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</si>
  <si>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</si>
  <si>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</si>
  <si>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</si>
  <si>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</si>
  <si>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</si>
  <si>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</si>
  <si>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</si>
  <si>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</si>
  <si>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</si>
  <si>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</si>
  <si>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</si>
  <si>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</si>
  <si>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</si>
  <si>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</si>
  <si>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</si>
  <si>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</si>
  <si>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</si>
  <si>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</si>
  <si>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</si>
  <si>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</si>
  <si>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</si>
  <si>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</si>
  <si>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</si>
  <si>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</si>
  <si>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</si>
  <si>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</si>
  <si>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</si>
  <si>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</si>
  <si>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</si>
  <si>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</si>
  <si>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</si>
  <si>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</si>
  <si>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</si>
  <si>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</si>
  <si>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</si>
  <si>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</si>
  <si>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</si>
  <si>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</si>
  <si>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</si>
  <si>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</si>
  <si>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</si>
  <si>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</si>
  <si>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</si>
  <si>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</si>
  <si>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</si>
  <si>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</si>
  <si>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</si>
  <si>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</si>
  <si>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</si>
  <si>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</si>
  <si>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</si>
  <si>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</si>
  <si>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</si>
  <si>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</si>
  <si>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</si>
  <si>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</si>
  <si>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</si>
  <si>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</si>
  <si>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</si>
  <si>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</si>
  <si>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</si>
  <si>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</si>
  <si>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</si>
  <si>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</si>
  <si>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</si>
  <si>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</si>
  <si>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</si>
  <si>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</si>
  <si>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</si>
  <si>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</si>
  <si>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</si>
  <si>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</si>
  <si>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</si>
  <si>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</si>
  <si>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</si>
  <si>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</si>
  <si>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</si>
  <si>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</si>
  <si>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</si>
  <si>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</si>
  <si>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</si>
  <si>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</si>
  <si>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</si>
  <si>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</si>
  <si>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</si>
  <si>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</si>
  <si>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</si>
  <si>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</si>
  <si>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</si>
  <si>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</si>
  <si>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</si>
  <si>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</si>
  <si>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</si>
  <si>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</si>
  <si>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</si>
  <si>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</si>
  <si>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</si>
  <si>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</si>
  <si>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</si>
  <si>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</si>
  <si>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</si>
  <si>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</si>
  <si>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</si>
  <si>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</si>
  <si>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</si>
  <si>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</si>
  <si>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</si>
  <si>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</si>
  <si>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</si>
  <si>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</si>
  <si>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</si>
  <si>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</si>
  <si>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</si>
  <si>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</si>
  <si>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</si>
  <si>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</si>
  <si>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</si>
  <si>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</si>
  <si>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</si>
  <si>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</si>
  <si>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</si>
  <si>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</si>
  <si>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</si>
  <si>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</si>
  <si>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</si>
  <si>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</si>
  <si>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</si>
  <si>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</si>
  <si>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</si>
  <si>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</si>
  <si>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</si>
  <si>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</si>
  <si>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</si>
  <si>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</si>
  <si>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</si>
  <si>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</si>
  <si>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</si>
  <si>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</si>
  <si>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</si>
  <si>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</si>
  <si>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</si>
  <si>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</si>
  <si>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</si>
  <si>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</si>
  <si>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</si>
  <si>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</si>
  <si>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</si>
  <si>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</si>
  <si>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</si>
  <si>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</si>
  <si>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</si>
  <si>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</si>
  <si>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</si>
  <si>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</si>
  <si>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</si>
  <si>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</si>
  <si>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</si>
  <si>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</si>
  <si>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</si>
  <si>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</si>
  <si>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</si>
  <si>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</si>
  <si>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</si>
  <si>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</si>
  <si>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</si>
  <si>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札幌市</t>
  </si>
  <si>
    <t>札幌病院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</si>
  <si>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</si>
  <si>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</si>
  <si>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</si>
  <si>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</si>
  <si>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</si>
  <si>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</si>
  <si>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</si>
  <si>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</si>
  <si>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</si>
  <si>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</si>
  <si>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</si>
  <si>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</si>
  <si>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</si>
  <si>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</si>
  <si>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</si>
  <si>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</si>
  <si>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市民のため、「最後のとりで」として地域の医療機関を支える。
・救急医療、災害医療、周産期医療、小児医療や精神科救急など
　の民間の医療機関のみで担うには限界のある医療など、政策的
　な医療を担う
・高度急性期病院・地域医療支援病院として地域の医療機関を支
　える
・北海道・札幌市の将来の医療を担う人材を育成する</t>
    <rPh sb="0" eb="2">
      <t>シミン</t>
    </rPh>
    <rPh sb="7" eb="9">
      <t>サイゴ</t>
    </rPh>
    <rPh sb="17" eb="19">
      <t>チイキ</t>
    </rPh>
    <rPh sb="20" eb="24">
      <t>イリョウキカン</t>
    </rPh>
    <rPh sb="25" eb="26">
      <t>ササ</t>
    </rPh>
    <rPh sb="32" eb="34">
      <t>キュウキュウ</t>
    </rPh>
    <rPh sb="34" eb="36">
      <t>イリョウ</t>
    </rPh>
    <rPh sb="37" eb="39">
      <t>サイガイ</t>
    </rPh>
    <rPh sb="39" eb="41">
      <t>イリョウ</t>
    </rPh>
    <rPh sb="42" eb="45">
      <t>シュウサンキ</t>
    </rPh>
    <rPh sb="45" eb="47">
      <t>イリョウ</t>
    </rPh>
    <rPh sb="48" eb="50">
      <t>ショウニ</t>
    </rPh>
    <rPh sb="50" eb="52">
      <t>イリョウ</t>
    </rPh>
    <rPh sb="53" eb="54">
      <t>セイ</t>
    </rPh>
    <rPh sb="54" eb="56">
      <t>カミシナ</t>
    </rPh>
    <rPh sb="56" eb="58">
      <t>キュウキュウ</t>
    </rPh>
    <rPh sb="66" eb="68">
      <t>イリョウ</t>
    </rPh>
    <rPh sb="68" eb="70">
      <t>キカン</t>
    </rPh>
    <rPh sb="73" eb="74">
      <t>ニナ</t>
    </rPh>
    <rPh sb="100" eb="107">
      <t>コウドキュウセイキビョウイン</t>
    </rPh>
    <rPh sb="110" eb="112">
      <t>イリョウ</t>
    </rPh>
    <phoneticPr fontId="5"/>
  </si>
  <si>
    <t>・建築から25年以上が経過し、有形固定資産減価償却率、器械備
　品減価償却率ともに高い数値となっていることから、計画的な
　施設の更新等を検討していく必要がある。</t>
    <rPh sb="1" eb="3">
      <t>ケンチク</t>
    </rPh>
    <rPh sb="7" eb="8">
      <t>ネン</t>
    </rPh>
    <rPh sb="8" eb="10">
      <t>イジョウ</t>
    </rPh>
    <rPh sb="11" eb="13">
      <t>ケイカ</t>
    </rPh>
    <rPh sb="15" eb="17">
      <t>ユウケイ</t>
    </rPh>
    <rPh sb="17" eb="19">
      <t>コテイ</t>
    </rPh>
    <rPh sb="19" eb="21">
      <t>シサン</t>
    </rPh>
    <rPh sb="21" eb="22">
      <t>ゲン</t>
    </rPh>
    <rPh sb="22" eb="23">
      <t>アタイ</t>
    </rPh>
    <rPh sb="23" eb="24">
      <t>ショウ</t>
    </rPh>
    <rPh sb="24" eb="25">
      <t>キャク</t>
    </rPh>
    <rPh sb="25" eb="26">
      <t>リツ</t>
    </rPh>
    <rPh sb="27" eb="29">
      <t>キカイ</t>
    </rPh>
    <rPh sb="29" eb="30">
      <t>ビ</t>
    </rPh>
    <rPh sb="32" eb="33">
      <t>ヒン</t>
    </rPh>
    <rPh sb="33" eb="34">
      <t>ゲン</t>
    </rPh>
    <rPh sb="34" eb="35">
      <t>カ</t>
    </rPh>
    <rPh sb="35" eb="37">
      <t>ショウキャク</t>
    </rPh>
    <rPh sb="36" eb="37">
      <t>キャク</t>
    </rPh>
    <rPh sb="37" eb="38">
      <t>リツ</t>
    </rPh>
    <rPh sb="41" eb="42">
      <t>タカ</t>
    </rPh>
    <rPh sb="43" eb="44">
      <t>スウ</t>
    </rPh>
    <rPh sb="44" eb="45">
      <t>アタイ</t>
    </rPh>
    <rPh sb="56" eb="59">
      <t>ケイカクテキ</t>
    </rPh>
    <rPh sb="62" eb="64">
      <t>シセツ</t>
    </rPh>
    <rPh sb="65" eb="66">
      <t>コウ</t>
    </rPh>
    <rPh sb="66" eb="67">
      <t>シン</t>
    </rPh>
    <rPh sb="67" eb="68">
      <t>トウ</t>
    </rPh>
    <rPh sb="69" eb="70">
      <t>ケン</t>
    </rPh>
    <rPh sb="70" eb="71">
      <t>トウ</t>
    </rPh>
    <rPh sb="75" eb="77">
      <t>ヒツヨウ</t>
    </rPh>
    <phoneticPr fontId="5"/>
  </si>
  <si>
    <t>・新型コロナウイルス感染症患者を受け入れつつ、一般診療の制
　限緩和をすることで診療収益の回復を図り、患者数は一定程度
　増加したが、コロナ禍以前ほどには戻り切らず、医業収益比率
　や病床利用率については低水準となっており、コロナ禍で減少
　した入院患者を増加させ、経営を安定化させることが必要であ
　る。
・同感染症の５類化に伴う医療体制の変更後は、同感染症患者の
　受け入れを行いつつ、より一層一般患者の受け入れを強化し、
　令和元年度に策定した「市立札幌病院中期経営計画」に基づい
　た取り組みを実施することで、引き続き経営の改善を図ってい
　く。</t>
    <rPh sb="16" eb="17">
      <t>ウ</t>
    </rPh>
    <rPh sb="18" eb="19">
      <t>イ</t>
    </rPh>
    <rPh sb="23" eb="25">
      <t>イッパン</t>
    </rPh>
    <rPh sb="25" eb="27">
      <t>シンリョウ</t>
    </rPh>
    <rPh sb="40" eb="44">
      <t>シンリョウシュウエキ</t>
    </rPh>
    <rPh sb="45" eb="47">
      <t>カイフク</t>
    </rPh>
    <rPh sb="48" eb="49">
      <t>ハカ</t>
    </rPh>
    <rPh sb="51" eb="54">
      <t>カンジャスウ</t>
    </rPh>
    <rPh sb="55" eb="59">
      <t>イッテイテイド</t>
    </rPh>
    <rPh sb="61" eb="63">
      <t>ゾウカ</t>
    </rPh>
    <rPh sb="70" eb="71">
      <t>カ</t>
    </rPh>
    <rPh sb="71" eb="73">
      <t>イゼン</t>
    </rPh>
    <rPh sb="77" eb="78">
      <t>モド</t>
    </rPh>
    <rPh sb="79" eb="80">
      <t>キ</t>
    </rPh>
    <rPh sb="83" eb="89">
      <t>イギョウシュウエキヒリツ</t>
    </rPh>
    <rPh sb="92" eb="97">
      <t>ビョウショウリヨウリツ</t>
    </rPh>
    <rPh sb="115" eb="116">
      <t>カ</t>
    </rPh>
    <rPh sb="117" eb="119">
      <t>ゲンショウ</t>
    </rPh>
    <rPh sb="145" eb="147">
      <t>ヒツヨウ</t>
    </rPh>
    <rPh sb="156" eb="160">
      <t>ドウカンセンショウ</t>
    </rPh>
    <rPh sb="162" eb="164">
      <t>ルイカ</t>
    </rPh>
    <rPh sb="165" eb="166">
      <t>トモナ</t>
    </rPh>
    <rPh sb="167" eb="171">
      <t>イリョウタイセイ</t>
    </rPh>
    <rPh sb="172" eb="175">
      <t>ヘンコウゴ</t>
    </rPh>
    <rPh sb="177" eb="181">
      <t>ドウカンセンショウ</t>
    </rPh>
    <rPh sb="181" eb="183">
      <t>カンジャ</t>
    </rPh>
    <rPh sb="191" eb="192">
      <t>オコナ</t>
    </rPh>
    <rPh sb="198" eb="200">
      <t>イッソウ</t>
    </rPh>
    <rPh sb="200" eb="204">
      <t>イッパンカンジャ</t>
    </rPh>
    <rPh sb="216" eb="218">
      <t>レイワ</t>
    </rPh>
    <rPh sb="218" eb="219">
      <t>ガン</t>
    </rPh>
    <rPh sb="219" eb="221">
      <t>ネンド</t>
    </rPh>
    <rPh sb="222" eb="224">
      <t>サクテイ</t>
    </rPh>
    <rPh sb="241" eb="242">
      <t>モト</t>
    </rPh>
    <rPh sb="247" eb="248">
      <t>ト</t>
    </rPh>
    <rPh sb="249" eb="250">
      <t>ク</t>
    </rPh>
    <rPh sb="252" eb="254">
      <t>ジッシ</t>
    </rPh>
    <rPh sb="260" eb="261">
      <t>ヒ</t>
    </rPh>
    <rPh sb="262" eb="263">
      <t>ツヅ</t>
    </rPh>
    <rPh sb="264" eb="266">
      <t>ケイエイ</t>
    </rPh>
    <rPh sb="267" eb="269">
      <t>カイゼン</t>
    </rPh>
    <rPh sb="270" eb="271">
      <t>ハカ</t>
    </rPh>
    <phoneticPr fontId="5"/>
  </si>
  <si>
    <t>・前年度に引き続き、新型コロナウイルス感染症患者受入対応の
　ため、一般診療の制限を行ったものの、感染状況に応じ段階的
　に制限を緩和したことから、前年度と比較して患者数が増加
  し、医業収支比率や病床利用率は上昇した。
・令和２、３年度は感染症病床確保促進事業等の補助金収入によ
　り、経常収支比率が100％を大幅に上回ったが、同補助金の減
　少により、令和４年度の経常収支比率は100％をわずかに上回
　るに留まった。
・入院料に特例加算のある新型コロナウイルス感染症患者が相対
　的に減ったことなどの影響により、1日1人当たり収益は減少し
　た。</t>
    <rPh sb="74" eb="77">
      <t>ゼンネンド</t>
    </rPh>
    <rPh sb="78" eb="80">
      <t>ヒカク</t>
    </rPh>
    <rPh sb="109" eb="111">
      <t>ジョウショウ</t>
    </rPh>
    <rPh sb="116" eb="118">
      <t>レイワ</t>
    </rPh>
    <rPh sb="121" eb="123">
      <t>ネンド</t>
    </rPh>
    <rPh sb="152" eb="154">
      <t>ヒリツ</t>
    </rPh>
    <rPh sb="160" eb="162">
      <t>オオハバ</t>
    </rPh>
    <rPh sb="163" eb="165">
      <t>ウワマワ</t>
    </rPh>
    <rPh sb="169" eb="173">
      <t>ドウホジョキン</t>
    </rPh>
    <rPh sb="182" eb="184">
      <t>レイワ</t>
    </rPh>
    <rPh sb="185" eb="187">
      <t>ネンド</t>
    </rPh>
    <rPh sb="188" eb="194">
      <t>ケイジョウシュウシヒリツ</t>
    </rPh>
    <rPh sb="204" eb="206">
      <t>ウワマワ</t>
    </rPh>
    <rPh sb="210" eb="211">
      <t>トド</t>
    </rPh>
    <rPh sb="217" eb="220">
      <t>ニュウインリョウ</t>
    </rPh>
    <rPh sb="221" eb="225">
      <t>トクレイカサン</t>
    </rPh>
    <rPh sb="257" eb="259">
      <t>エイキョウ</t>
    </rPh>
    <rPh sb="264" eb="265">
      <t>ニチ</t>
    </rPh>
    <rPh sb="266" eb="267">
      <t>ヒト</t>
    </rPh>
    <rPh sb="267" eb="268">
      <t>ア</t>
    </rPh>
    <rPh sb="270" eb="272">
      <t>シュウエキ</t>
    </rPh>
    <rPh sb="273" eb="275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</si>
</sst>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72.8</c:v>
                </c:pt>
                <c:pt idx="1">
                  <c:v>81.900000000000006</c:v>
                </c:pt>
                <c:pt idx="2">
                  <c:v>57</c:v>
                </c:pt>
                <c:pt idx="3">
                  <c:v>57.2</c:v>
                </c:pt>
                <c:pt idx="4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A98-B207-FA9578BF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79.8</c:v>
                </c:pt>
                <c:pt idx="2">
                  <c:v>70.599999999999994</c:v>
                </c:pt>
                <c:pt idx="3">
                  <c:v>71.400000000000006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6-4A98-B207-FA9578BF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16258</c:v>
                </c:pt>
                <c:pt idx="1">
                  <c:v>15801</c:v>
                </c:pt>
                <c:pt idx="2">
                  <c:v>22950</c:v>
                </c:pt>
                <c:pt idx="3">
                  <c:v>24177</c:v>
                </c:pt>
                <c:pt idx="4">
                  <c:v>23668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7-458C-95B1-D62696CB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19207</c:v>
                </c:pt>
                <c:pt idx="1">
                  <c:v>20687</c:v>
                </c:pt>
                <c:pt idx="2">
                  <c:v>22637</c:v>
                </c:pt>
                <c:pt idx="3">
                  <c:v>23244</c:v>
                </c:pt>
                <c:pt idx="4">
                  <c:v>23704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7-458C-95B1-D62696CB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69536</c:v>
                </c:pt>
                <c:pt idx="1">
                  <c:v>75665</c:v>
                </c:pt>
                <c:pt idx="2">
                  <c:v>84016</c:v>
                </c:pt>
                <c:pt idx="3">
                  <c:v>87211</c:v>
                </c:pt>
                <c:pt idx="4">
                  <c:v>83914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3-404F-B5C8-979DFC54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68751</c:v>
                </c:pt>
                <c:pt idx="1">
                  <c:v>70630</c:v>
                </c:pt>
                <c:pt idx="2">
                  <c:v>75766</c:v>
                </c:pt>
                <c:pt idx="3">
                  <c:v>79610</c:v>
                </c:pt>
                <c:pt idx="4">
                  <c:v>82275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3-404F-B5C8-979DFC54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44.7</c:v>
                </c:pt>
                <c:pt idx="1">
                  <c:v>40.1</c:v>
                </c:pt>
                <c:pt idx="2">
                  <c:v>32.6</c:v>
                </c:pt>
                <c:pt idx="3">
                  <c:v>20.399999999999999</c:v>
                </c:pt>
                <c:pt idx="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B-4506-9A91-E50E90B8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32.6</c:v>
                </c:pt>
                <c:pt idx="1">
                  <c:v>27</c:v>
                </c:pt>
                <c:pt idx="2">
                  <c:v>34.200000000000003</c:v>
                </c:pt>
                <c:pt idx="3">
                  <c:v>29.2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B-4506-9A91-E50E90B8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91.4</c:v>
                </c:pt>
                <c:pt idx="2">
                  <c:v>77.099999999999994</c:v>
                </c:pt>
                <c:pt idx="3">
                  <c:v>77.900000000000006</c:v>
                </c:pt>
                <c:pt idx="4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5-4326-8D4D-D42A6C025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91.6</c:v>
                </c:pt>
                <c:pt idx="2">
                  <c:v>86.5</c:v>
                </c:pt>
                <c:pt idx="3">
                  <c:v>88.6</c:v>
                </c:pt>
                <c:pt idx="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5-4326-8D4D-D42A6C025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92.9</c:v>
                </c:pt>
                <c:pt idx="2">
                  <c:v>77.599999999999994</c:v>
                </c:pt>
                <c:pt idx="3">
                  <c:v>78.5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C-46AB-BAA9-5414A19F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93.7</c:v>
                </c:pt>
                <c:pt idx="2">
                  <c:v>88.7</c:v>
                </c:pt>
                <c:pt idx="3">
                  <c:v>90.6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C-46AB-BAA9-5414A19F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100.3</c:v>
                </c:pt>
                <c:pt idx="2">
                  <c:v>112.6</c:v>
                </c:pt>
                <c:pt idx="3">
                  <c:v>108.6</c:v>
                </c:pt>
                <c:pt idx="4">
                  <c:v>100.6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B-4A94-9E4F-A74014CA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99.2</c:v>
                </c:pt>
                <c:pt idx="2">
                  <c:v>102.9</c:v>
                </c:pt>
                <c:pt idx="3">
                  <c:v>106.1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B-4A94-9E4F-A74014CA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69.900000000000006</c:v>
                </c:pt>
                <c:pt idx="2">
                  <c:v>70.099999999999994</c:v>
                </c:pt>
                <c:pt idx="3">
                  <c:v>71.099999999999994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9-4A33-9377-03CC4CD1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52.5</c:v>
                </c:pt>
                <c:pt idx="2">
                  <c:v>54</c:v>
                </c:pt>
                <c:pt idx="3">
                  <c:v>55.4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9-4A33-9377-03CC4CD1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79</c:v>
                </c:pt>
                <c:pt idx="1">
                  <c:v>79.599999999999994</c:v>
                </c:pt>
                <c:pt idx="2">
                  <c:v>76.8</c:v>
                </c:pt>
                <c:pt idx="3">
                  <c:v>76.7</c:v>
                </c:pt>
                <c:pt idx="4">
                  <c:v>77.900000000000006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B-484A-A1C1-601DC87D4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67.900000000000006</c:v>
                </c:pt>
                <c:pt idx="2">
                  <c:v>69.2</c:v>
                </c:pt>
                <c:pt idx="3">
                  <c:v>70.8</c:v>
                </c:pt>
                <c:pt idx="4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B-484A-A1C1-601DC87D4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60253786</c:v>
                </c:pt>
                <c:pt idx="1">
                  <c:v>67569716</c:v>
                </c:pt>
                <c:pt idx="2">
                  <c:v>68737223</c:v>
                </c:pt>
                <c:pt idx="3">
                  <c:v>69605644</c:v>
                </c:pt>
                <c:pt idx="4">
                  <c:v>70053301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7-419D-9D41-9747C32C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55620962</c:v>
                </c:pt>
                <c:pt idx="1">
                  <c:v>57155394</c:v>
                </c:pt>
                <c:pt idx="2">
                  <c:v>58042153</c:v>
                </c:pt>
                <c:pt idx="3">
                  <c:v>58985932</c:v>
                </c:pt>
                <c:pt idx="4">
                  <c:v>58800982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7-419D-9D41-9747C32C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32</c:v>
                </c:pt>
                <c:pt idx="2">
                  <c:v>35.9</c:v>
                </c:pt>
                <c:pt idx="3">
                  <c:v>36</c:v>
                </c:pt>
                <c:pt idx="4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E63-8416-49E0037D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29.2</c:v>
                </c:pt>
                <c:pt idx="2">
                  <c:v>29</c:v>
                </c:pt>
                <c:pt idx="3">
                  <c:v>29.2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4-4E63-8416-49E0037D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51.8</c:v>
                </c:pt>
                <c:pt idx="2">
                  <c:v>64.599999999999994</c:v>
                </c:pt>
                <c:pt idx="3">
                  <c:v>63.3</c:v>
                </c:pt>
                <c:pt idx="4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6-4B6F-B25B-659C60DF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47.7</c:v>
                </c:pt>
                <c:pt idx="2">
                  <c:v>51.8</c:v>
                </c:pt>
                <c:pt idx="3">
                  <c:v>49.6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6-4B6F-B25B-659C60DF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AE10" zoomScale="85" zoomScaleNormal="85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3" t="str">
        <f>データ!H6</f>
        <v>北海道札幌市　札幌病院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500床以上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 学術・研究機関出身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626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37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透 I 未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が 感 災 地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>
        <f>データ!AC6</f>
        <v>38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8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672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8">
        <f>データ!U6</f>
        <v>1959512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62339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非該当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非該当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504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504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189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99.6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100.3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112.6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108.6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100.6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91.6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92.9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77.599999999999994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78.5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83.3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89.5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91.4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77.099999999999994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77.900000000000006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82.4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72.8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81.900000000000006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57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57.2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67.900000000000006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100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99.2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102.9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106.1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102.9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94.1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93.7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88.7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90.6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90.6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91.6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86.5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88.6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88.6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80.2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79.8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70.599999999999994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71.400000000000006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72.2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192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190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69536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75665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84016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87211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83914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16258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15801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22950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24177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23668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54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51.8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64.599999999999994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63.3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57.6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29.8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32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35.9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36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34.9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68751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70630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75766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79610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82275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19207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20687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22637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23244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23704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48.3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47.7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51.8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49.6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48.8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28.1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29.2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29.2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29.4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191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44.7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40.1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32.6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20.399999999999999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17.5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68.400000000000006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69.900000000000006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70.099999999999994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71.099999999999994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72.400000000000006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79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79.599999999999994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76.8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76.7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77.900000000000006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60253786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67569716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68737223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69605644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70053301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32.6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27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34.200000000000003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29.2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25.3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52.5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55.4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55.5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67.099999999999994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67.900000000000006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69.2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70.8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70.7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55620962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57155394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58042153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58985932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58800982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97</v>
      </c>
      <c r="K89" s="31" t="s">
        <v>98</v>
      </c>
      <c r="L89" s="31" t="s">
        <v>99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tDPc58IAx2lCwMVrF/M+I38nm+iaEGXJQU+cdAe1t0Tlwz0vK2TA/HfgY3W8Xyp7x+iLPvRVaZhDVqhn3oPKKQ==" saltValue="aQaZae034MaWJ2MIun+lC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100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101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102</v>
      </c>
      <c r="B3" s="36" t="s">
        <v>103</v>
      </c>
      <c r="C3" s="36" t="s">
        <v>104</v>
      </c>
      <c r="D3" s="36" t="s">
        <v>105</v>
      </c>
      <c r="E3" s="36" t="s">
        <v>106</v>
      </c>
      <c r="F3" s="36" t="s">
        <v>107</v>
      </c>
      <c r="G3" s="36" t="s">
        <v>108</v>
      </c>
      <c r="H3" s="37" t="s">
        <v>109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110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111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112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113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114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115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116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117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118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119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120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121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122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123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124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>
      <c r="A5" s="35" t="s">
        <v>125</v>
      </c>
      <c r="B5" s="48"/>
      <c r="C5" s="48"/>
      <c r="D5" s="48"/>
      <c r="E5" s="48"/>
      <c r="F5" s="48"/>
      <c r="G5" s="48"/>
      <c r="H5" s="49" t="s">
        <v>126</v>
      </c>
      <c r="I5" s="49" t="s">
        <v>127</v>
      </c>
      <c r="J5" s="49" t="s">
        <v>128</v>
      </c>
      <c r="K5" s="49" t="s">
        <v>1</v>
      </c>
      <c r="L5" s="49" t="s">
        <v>2</v>
      </c>
      <c r="M5" s="49" t="s">
        <v>3</v>
      </c>
      <c r="N5" s="49" t="s">
        <v>129</v>
      </c>
      <c r="O5" s="49" t="s">
        <v>5</v>
      </c>
      <c r="P5" s="49" t="s">
        <v>130</v>
      </c>
      <c r="Q5" s="49" t="s">
        <v>131</v>
      </c>
      <c r="R5" s="49" t="s">
        <v>132</v>
      </c>
      <c r="S5" s="49" t="s">
        <v>133</v>
      </c>
      <c r="T5" s="49" t="s">
        <v>134</v>
      </c>
      <c r="U5" s="49" t="s">
        <v>135</v>
      </c>
      <c r="V5" s="49" t="s">
        <v>136</v>
      </c>
      <c r="W5" s="49" t="s">
        <v>137</v>
      </c>
      <c r="X5" s="49" t="s">
        <v>138</v>
      </c>
      <c r="Y5" s="49" t="s">
        <v>139</v>
      </c>
      <c r="Z5" s="49" t="s">
        <v>140</v>
      </c>
      <c r="AA5" s="49" t="s">
        <v>141</v>
      </c>
      <c r="AB5" s="49" t="s">
        <v>142</v>
      </c>
      <c r="AC5" s="49" t="s">
        <v>143</v>
      </c>
      <c r="AD5" s="49" t="s">
        <v>144</v>
      </c>
      <c r="AE5" s="49" t="s">
        <v>145</v>
      </c>
      <c r="AF5" s="49" t="s">
        <v>146</v>
      </c>
      <c r="AG5" s="49" t="s">
        <v>147</v>
      </c>
      <c r="AH5" s="49" t="s">
        <v>148</v>
      </c>
      <c r="AI5" s="49" t="s">
        <v>149</v>
      </c>
      <c r="AJ5" s="49" t="s">
        <v>150</v>
      </c>
      <c r="AK5" s="49" t="s">
        <v>151</v>
      </c>
      <c r="AL5" s="49" t="s">
        <v>152</v>
      </c>
      <c r="AM5" s="49" t="s">
        <v>153</v>
      </c>
      <c r="AN5" s="49" t="s">
        <v>154</v>
      </c>
      <c r="AO5" s="49" t="s">
        <v>155</v>
      </c>
      <c r="AP5" s="49" t="s">
        <v>156</v>
      </c>
      <c r="AQ5" s="49" t="s">
        <v>157</v>
      </c>
      <c r="AR5" s="49" t="s">
        <v>158</v>
      </c>
      <c r="AS5" s="49" t="s">
        <v>159</v>
      </c>
      <c r="AT5" s="49" t="s">
        <v>160</v>
      </c>
      <c r="AU5" s="49" t="s">
        <v>150</v>
      </c>
      <c r="AV5" s="49" t="s">
        <v>161</v>
      </c>
      <c r="AW5" s="49" t="s">
        <v>152</v>
      </c>
      <c r="AX5" s="49" t="s">
        <v>153</v>
      </c>
      <c r="AY5" s="49" t="s">
        <v>154</v>
      </c>
      <c r="AZ5" s="49" t="s">
        <v>155</v>
      </c>
      <c r="BA5" s="49" t="s">
        <v>156</v>
      </c>
      <c r="BB5" s="49" t="s">
        <v>157</v>
      </c>
      <c r="BC5" s="49" t="s">
        <v>158</v>
      </c>
      <c r="BD5" s="49" t="s">
        <v>159</v>
      </c>
      <c r="BE5" s="49" t="s">
        <v>160</v>
      </c>
      <c r="BF5" s="49" t="s">
        <v>162</v>
      </c>
      <c r="BG5" s="49" t="s">
        <v>151</v>
      </c>
      <c r="BH5" s="49" t="s">
        <v>163</v>
      </c>
      <c r="BI5" s="49" t="s">
        <v>164</v>
      </c>
      <c r="BJ5" s="49" t="s">
        <v>154</v>
      </c>
      <c r="BK5" s="49" t="s">
        <v>155</v>
      </c>
      <c r="BL5" s="49" t="s">
        <v>156</v>
      </c>
      <c r="BM5" s="49" t="s">
        <v>157</v>
      </c>
      <c r="BN5" s="49" t="s">
        <v>158</v>
      </c>
      <c r="BO5" s="49" t="s">
        <v>159</v>
      </c>
      <c r="BP5" s="49" t="s">
        <v>149</v>
      </c>
      <c r="BQ5" s="49" t="s">
        <v>150</v>
      </c>
      <c r="BR5" s="49" t="s">
        <v>151</v>
      </c>
      <c r="BS5" s="49" t="s">
        <v>152</v>
      </c>
      <c r="BT5" s="49" t="s">
        <v>165</v>
      </c>
      <c r="BU5" s="49" t="s">
        <v>154</v>
      </c>
      <c r="BV5" s="49" t="s">
        <v>155</v>
      </c>
      <c r="BW5" s="49" t="s">
        <v>156</v>
      </c>
      <c r="BX5" s="49" t="s">
        <v>157</v>
      </c>
      <c r="BY5" s="49" t="s">
        <v>158</v>
      </c>
      <c r="BZ5" s="49" t="s">
        <v>159</v>
      </c>
      <c r="CA5" s="49" t="s">
        <v>149</v>
      </c>
      <c r="CB5" s="49" t="s">
        <v>150</v>
      </c>
      <c r="CC5" s="49" t="s">
        <v>161</v>
      </c>
      <c r="CD5" s="49" t="s">
        <v>152</v>
      </c>
      <c r="CE5" s="49" t="s">
        <v>153</v>
      </c>
      <c r="CF5" s="49" t="s">
        <v>154</v>
      </c>
      <c r="CG5" s="49" t="s">
        <v>155</v>
      </c>
      <c r="CH5" s="49" t="s">
        <v>156</v>
      </c>
      <c r="CI5" s="49" t="s">
        <v>157</v>
      </c>
      <c r="CJ5" s="49" t="s">
        <v>158</v>
      </c>
      <c r="CK5" s="49" t="s">
        <v>159</v>
      </c>
      <c r="CL5" s="49" t="s">
        <v>149</v>
      </c>
      <c r="CM5" s="49" t="s">
        <v>150</v>
      </c>
      <c r="CN5" s="49" t="s">
        <v>151</v>
      </c>
      <c r="CO5" s="49" t="s">
        <v>152</v>
      </c>
      <c r="CP5" s="49" t="s">
        <v>164</v>
      </c>
      <c r="CQ5" s="49" t="s">
        <v>154</v>
      </c>
      <c r="CR5" s="49" t="s">
        <v>155</v>
      </c>
      <c r="CS5" s="49" t="s">
        <v>156</v>
      </c>
      <c r="CT5" s="49" t="s">
        <v>157</v>
      </c>
      <c r="CU5" s="49" t="s">
        <v>158</v>
      </c>
      <c r="CV5" s="49" t="s">
        <v>159</v>
      </c>
      <c r="CW5" s="49" t="s">
        <v>149</v>
      </c>
      <c r="CX5" s="49" t="s">
        <v>162</v>
      </c>
      <c r="CY5" s="49" t="s">
        <v>151</v>
      </c>
      <c r="CZ5" s="49" t="s">
        <v>163</v>
      </c>
      <c r="DA5" s="49" t="s">
        <v>153</v>
      </c>
      <c r="DB5" s="49" t="s">
        <v>154</v>
      </c>
      <c r="DC5" s="49" t="s">
        <v>155</v>
      </c>
      <c r="DD5" s="49" t="s">
        <v>156</v>
      </c>
      <c r="DE5" s="49" t="s">
        <v>157</v>
      </c>
      <c r="DF5" s="49" t="s">
        <v>158</v>
      </c>
      <c r="DG5" s="49" t="s">
        <v>159</v>
      </c>
      <c r="DH5" s="49" t="s">
        <v>149</v>
      </c>
      <c r="DI5" s="49" t="s">
        <v>162</v>
      </c>
      <c r="DJ5" s="49" t="s">
        <v>161</v>
      </c>
      <c r="DK5" s="49" t="s">
        <v>152</v>
      </c>
      <c r="DL5" s="49" t="s">
        <v>153</v>
      </c>
      <c r="DM5" s="49" t="s">
        <v>154</v>
      </c>
      <c r="DN5" s="49" t="s">
        <v>155</v>
      </c>
      <c r="DO5" s="49" t="s">
        <v>156</v>
      </c>
      <c r="DP5" s="49" t="s">
        <v>157</v>
      </c>
      <c r="DQ5" s="49" t="s">
        <v>158</v>
      </c>
      <c r="DR5" s="49" t="s">
        <v>159</v>
      </c>
      <c r="DS5" s="49" t="s">
        <v>149</v>
      </c>
      <c r="DT5" s="49" t="s">
        <v>162</v>
      </c>
      <c r="DU5" s="49" t="s">
        <v>151</v>
      </c>
      <c r="DV5" s="49" t="s">
        <v>152</v>
      </c>
      <c r="DW5" s="49" t="s">
        <v>153</v>
      </c>
      <c r="DX5" s="49" t="s">
        <v>154</v>
      </c>
      <c r="DY5" s="49" t="s">
        <v>155</v>
      </c>
      <c r="DZ5" s="49" t="s">
        <v>156</v>
      </c>
      <c r="EA5" s="49" t="s">
        <v>157</v>
      </c>
      <c r="EB5" s="49" t="s">
        <v>158</v>
      </c>
      <c r="EC5" s="49" t="s">
        <v>159</v>
      </c>
      <c r="ED5" s="49" t="s">
        <v>149</v>
      </c>
      <c r="EE5" s="49" t="s">
        <v>150</v>
      </c>
      <c r="EF5" s="49" t="s">
        <v>161</v>
      </c>
      <c r="EG5" s="49" t="s">
        <v>152</v>
      </c>
      <c r="EH5" s="49" t="s">
        <v>153</v>
      </c>
      <c r="EI5" s="49" t="s">
        <v>154</v>
      </c>
      <c r="EJ5" s="49" t="s">
        <v>155</v>
      </c>
      <c r="EK5" s="49" t="s">
        <v>156</v>
      </c>
      <c r="EL5" s="49" t="s">
        <v>157</v>
      </c>
      <c r="EM5" s="49" t="s">
        <v>158</v>
      </c>
      <c r="EN5" s="49" t="s">
        <v>159</v>
      </c>
      <c r="EO5" s="49" t="s">
        <v>166</v>
      </c>
      <c r="EP5" s="49" t="s">
        <v>150</v>
      </c>
      <c r="EQ5" s="49" t="s">
        <v>151</v>
      </c>
      <c r="ER5" s="49" t="s">
        <v>152</v>
      </c>
      <c r="ES5" s="49" t="s">
        <v>153</v>
      </c>
      <c r="ET5" s="49" t="s">
        <v>154</v>
      </c>
      <c r="EU5" s="49" t="s">
        <v>155</v>
      </c>
      <c r="EV5" s="49" t="s">
        <v>156</v>
      </c>
      <c r="EW5" s="49" t="s">
        <v>157</v>
      </c>
      <c r="EX5" s="49" t="s">
        <v>158</v>
      </c>
      <c r="EY5" s="49" t="s">
        <v>167</v>
      </c>
      <c r="EZ5" s="49" t="s">
        <v>149</v>
      </c>
      <c r="FA5" s="49" t="s">
        <v>150</v>
      </c>
      <c r="FB5" s="49" t="s">
        <v>151</v>
      </c>
      <c r="FC5" s="49" t="s">
        <v>152</v>
      </c>
      <c r="FD5" s="49" t="s">
        <v>153</v>
      </c>
      <c r="FE5" s="49" t="s">
        <v>154</v>
      </c>
      <c r="FF5" s="49" t="s">
        <v>155</v>
      </c>
      <c r="FG5" s="49" t="s">
        <v>156</v>
      </c>
      <c r="FH5" s="49" t="s">
        <v>157</v>
      </c>
      <c r="FI5" s="49" t="s">
        <v>158</v>
      </c>
      <c r="FJ5" s="49" t="s">
        <v>159</v>
      </c>
    </row>
    <row r="6" spans="1:166" s="54" customFormat="1">
      <c r="A6" s="35" t="s">
        <v>168</v>
      </c>
      <c r="B6" s="50">
        <f>B8</f>
        <v>2022</v>
      </c>
      <c r="C6" s="50">
        <f t="shared" ref="C6:M6" si="2">C8</f>
        <v>11002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北海道札幌市　札幌病院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自治体職員 学術・研究機関出身</v>
      </c>
      <c r="P6" s="50" t="str">
        <f>P8</f>
        <v>直営</v>
      </c>
      <c r="Q6" s="51">
        <f t="shared" ref="Q6:AH6" si="3">Q8</f>
        <v>37</v>
      </c>
      <c r="R6" s="50" t="str">
        <f t="shared" si="3"/>
        <v>対象</v>
      </c>
      <c r="S6" s="50" t="str">
        <f t="shared" si="3"/>
        <v>透 I 未 訓 ガ</v>
      </c>
      <c r="T6" s="50" t="str">
        <f t="shared" si="3"/>
        <v>救 臨 が 感 災 地 輪</v>
      </c>
      <c r="U6" s="51">
        <f>U8</f>
        <v>1959512</v>
      </c>
      <c r="V6" s="51">
        <f>V8</f>
        <v>62339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626</v>
      </c>
      <c r="AA6" s="51" t="str">
        <f t="shared" si="3"/>
        <v>-</v>
      </c>
      <c r="AB6" s="51" t="str">
        <f t="shared" si="3"/>
        <v>-</v>
      </c>
      <c r="AC6" s="51">
        <f t="shared" si="3"/>
        <v>38</v>
      </c>
      <c r="AD6" s="51">
        <f t="shared" si="3"/>
        <v>8</v>
      </c>
      <c r="AE6" s="51">
        <f t="shared" si="3"/>
        <v>672</v>
      </c>
      <c r="AF6" s="51">
        <f t="shared" si="3"/>
        <v>504</v>
      </c>
      <c r="AG6" s="51" t="str">
        <f t="shared" si="3"/>
        <v>-</v>
      </c>
      <c r="AH6" s="51">
        <f t="shared" si="3"/>
        <v>504</v>
      </c>
      <c r="AI6" s="52">
        <f>IF(AI8="-",NA(),AI8)</f>
        <v>99.6</v>
      </c>
      <c r="AJ6" s="52">
        <f t="shared" ref="AJ6:AR6" si="5">IF(AJ8="-",NA(),AJ8)</f>
        <v>100.3</v>
      </c>
      <c r="AK6" s="52">
        <f t="shared" si="5"/>
        <v>112.6</v>
      </c>
      <c r="AL6" s="52">
        <f t="shared" si="5"/>
        <v>108.6</v>
      </c>
      <c r="AM6" s="52">
        <f t="shared" si="5"/>
        <v>100.6</v>
      </c>
      <c r="AN6" s="52">
        <f t="shared" si="5"/>
        <v>100</v>
      </c>
      <c r="AO6" s="52">
        <f t="shared" si="5"/>
        <v>99.2</v>
      </c>
      <c r="AP6" s="52">
        <f t="shared" si="5"/>
        <v>102.9</v>
      </c>
      <c r="AQ6" s="52">
        <f t="shared" si="5"/>
        <v>106.1</v>
      </c>
      <c r="AR6" s="52">
        <f t="shared" si="5"/>
        <v>102.9</v>
      </c>
      <c r="AS6" s="52" t="str">
        <f>IF(AS8="-","【-】","【"&amp;SUBSTITUTE(TEXT(AS8,"#,##0.0"),"-","△")&amp;"】")</f>
        <v>【103.5】</v>
      </c>
      <c r="AT6" s="52">
        <f>IF(AT8="-",NA(),AT8)</f>
        <v>91.6</v>
      </c>
      <c r="AU6" s="52">
        <f t="shared" ref="AU6:BC6" si="6">IF(AU8="-",NA(),AU8)</f>
        <v>92.9</v>
      </c>
      <c r="AV6" s="52">
        <f t="shared" si="6"/>
        <v>77.599999999999994</v>
      </c>
      <c r="AW6" s="52">
        <f t="shared" si="6"/>
        <v>78.5</v>
      </c>
      <c r="AX6" s="52">
        <f t="shared" si="6"/>
        <v>83.3</v>
      </c>
      <c r="AY6" s="52">
        <f t="shared" si="6"/>
        <v>94.1</v>
      </c>
      <c r="AZ6" s="52">
        <f t="shared" si="6"/>
        <v>93.7</v>
      </c>
      <c r="BA6" s="52">
        <f t="shared" si="6"/>
        <v>88.7</v>
      </c>
      <c r="BB6" s="52">
        <f t="shared" si="6"/>
        <v>90.6</v>
      </c>
      <c r="BC6" s="52">
        <f t="shared" si="6"/>
        <v>90.6</v>
      </c>
      <c r="BD6" s="52" t="str">
        <f>IF(BD8="-","【-】","【"&amp;SUBSTITUTE(TEXT(BD8,"#,##0.0"),"-","△")&amp;"】")</f>
        <v>【86.4】</v>
      </c>
      <c r="BE6" s="52">
        <f>IF(BE8="-",NA(),BE8)</f>
        <v>89.5</v>
      </c>
      <c r="BF6" s="52">
        <f t="shared" ref="BF6:BN6" si="7">IF(BF8="-",NA(),BF8)</f>
        <v>91.4</v>
      </c>
      <c r="BG6" s="52">
        <f t="shared" si="7"/>
        <v>77.099999999999994</v>
      </c>
      <c r="BH6" s="52">
        <f t="shared" si="7"/>
        <v>77.900000000000006</v>
      </c>
      <c r="BI6" s="52">
        <f t="shared" si="7"/>
        <v>82.4</v>
      </c>
      <c r="BJ6" s="52">
        <f t="shared" si="7"/>
        <v>91.9</v>
      </c>
      <c r="BK6" s="52">
        <f t="shared" si="7"/>
        <v>91.6</v>
      </c>
      <c r="BL6" s="52">
        <f t="shared" si="7"/>
        <v>86.5</v>
      </c>
      <c r="BM6" s="52">
        <f t="shared" si="7"/>
        <v>88.6</v>
      </c>
      <c r="BN6" s="52">
        <f t="shared" si="7"/>
        <v>88.6</v>
      </c>
      <c r="BO6" s="52" t="str">
        <f>IF(BO8="-","【-】","【"&amp;SUBSTITUTE(TEXT(BO8,"#,##0.0"),"-","△")&amp;"】")</f>
        <v>【83.7】</v>
      </c>
      <c r="BP6" s="52">
        <f>IF(BP8="-",NA(),BP8)</f>
        <v>72.8</v>
      </c>
      <c r="BQ6" s="52">
        <f t="shared" ref="BQ6:BY6" si="8">IF(BQ8="-",NA(),BQ8)</f>
        <v>81.900000000000006</v>
      </c>
      <c r="BR6" s="52">
        <f t="shared" si="8"/>
        <v>57</v>
      </c>
      <c r="BS6" s="52">
        <f t="shared" si="8"/>
        <v>57.2</v>
      </c>
      <c r="BT6" s="52">
        <f t="shared" si="8"/>
        <v>67.900000000000006</v>
      </c>
      <c r="BU6" s="52">
        <f t="shared" si="8"/>
        <v>80.2</v>
      </c>
      <c r="BV6" s="52">
        <f t="shared" si="8"/>
        <v>79.8</v>
      </c>
      <c r="BW6" s="52">
        <f t="shared" si="8"/>
        <v>70.599999999999994</v>
      </c>
      <c r="BX6" s="52">
        <f t="shared" si="8"/>
        <v>71.400000000000006</v>
      </c>
      <c r="BY6" s="52">
        <f t="shared" si="8"/>
        <v>72.2</v>
      </c>
      <c r="BZ6" s="52" t="str">
        <f>IF(BZ8="-","【-】","【"&amp;SUBSTITUTE(TEXT(BZ8,"#,##0.0"),"-","△")&amp;"】")</f>
        <v>【66.8】</v>
      </c>
      <c r="CA6" s="53">
        <f>IF(CA8="-",NA(),CA8)</f>
        <v>69536</v>
      </c>
      <c r="CB6" s="53">
        <f t="shared" ref="CB6:CJ6" si="9">IF(CB8="-",NA(),CB8)</f>
        <v>75665</v>
      </c>
      <c r="CC6" s="53">
        <f t="shared" si="9"/>
        <v>84016</v>
      </c>
      <c r="CD6" s="53">
        <f t="shared" si="9"/>
        <v>87211</v>
      </c>
      <c r="CE6" s="53">
        <f t="shared" si="9"/>
        <v>83914</v>
      </c>
      <c r="CF6" s="53">
        <f t="shared" si="9"/>
        <v>68751</v>
      </c>
      <c r="CG6" s="53">
        <f t="shared" si="9"/>
        <v>70630</v>
      </c>
      <c r="CH6" s="53">
        <f t="shared" si="9"/>
        <v>75766</v>
      </c>
      <c r="CI6" s="53">
        <f t="shared" si="9"/>
        <v>79610</v>
      </c>
      <c r="CJ6" s="53">
        <f t="shared" si="9"/>
        <v>82275</v>
      </c>
      <c r="CK6" s="52" t="str">
        <f>IF(CK8="-","【-】","【"&amp;SUBSTITUTE(TEXT(CK8,"#,##0"),"-","△")&amp;"】")</f>
        <v>【61,837】</v>
      </c>
      <c r="CL6" s="53">
        <f>IF(CL8="-",NA(),CL8)</f>
        <v>16258</v>
      </c>
      <c r="CM6" s="53">
        <f t="shared" ref="CM6:CU6" si="10">IF(CM8="-",NA(),CM8)</f>
        <v>15801</v>
      </c>
      <c r="CN6" s="53">
        <f t="shared" si="10"/>
        <v>22950</v>
      </c>
      <c r="CO6" s="53">
        <f t="shared" si="10"/>
        <v>24177</v>
      </c>
      <c r="CP6" s="53">
        <f t="shared" si="10"/>
        <v>23668</v>
      </c>
      <c r="CQ6" s="53">
        <f t="shared" si="10"/>
        <v>19207</v>
      </c>
      <c r="CR6" s="53">
        <f t="shared" si="10"/>
        <v>20687</v>
      </c>
      <c r="CS6" s="53">
        <f t="shared" si="10"/>
        <v>22637</v>
      </c>
      <c r="CT6" s="53">
        <f t="shared" si="10"/>
        <v>23244</v>
      </c>
      <c r="CU6" s="53">
        <f t="shared" si="10"/>
        <v>23704</v>
      </c>
      <c r="CV6" s="52" t="str">
        <f>IF(CV8="-","【-】","【"&amp;SUBSTITUTE(TEXT(CV8,"#,##0"),"-","△")&amp;"】")</f>
        <v>【17,600】</v>
      </c>
      <c r="CW6" s="52">
        <f>IF(CW8="-",NA(),CW8)</f>
        <v>54</v>
      </c>
      <c r="CX6" s="52">
        <f t="shared" ref="CX6:DF6" si="11">IF(CX8="-",NA(),CX8)</f>
        <v>51.8</v>
      </c>
      <c r="CY6" s="52">
        <f t="shared" si="11"/>
        <v>64.599999999999994</v>
      </c>
      <c r="CZ6" s="52">
        <f t="shared" si="11"/>
        <v>63.3</v>
      </c>
      <c r="DA6" s="52">
        <f t="shared" si="11"/>
        <v>57.6</v>
      </c>
      <c r="DB6" s="52">
        <f t="shared" si="11"/>
        <v>48.3</v>
      </c>
      <c r="DC6" s="52">
        <f t="shared" si="11"/>
        <v>47.7</v>
      </c>
      <c r="DD6" s="52">
        <f t="shared" si="11"/>
        <v>51.8</v>
      </c>
      <c r="DE6" s="52">
        <f t="shared" si="11"/>
        <v>49.6</v>
      </c>
      <c r="DF6" s="52">
        <f t="shared" si="11"/>
        <v>48.8</v>
      </c>
      <c r="DG6" s="52" t="str">
        <f>IF(DG8="-","【-】","【"&amp;SUBSTITUTE(TEXT(DG8,"#,##0.0"),"-","△")&amp;"】")</f>
        <v>【55.6】</v>
      </c>
      <c r="DH6" s="52">
        <f>IF(DH8="-",NA(),DH8)</f>
        <v>29.8</v>
      </c>
      <c r="DI6" s="52">
        <f t="shared" ref="DI6:DQ6" si="12">IF(DI8="-",NA(),DI8)</f>
        <v>32</v>
      </c>
      <c r="DJ6" s="52">
        <f t="shared" si="12"/>
        <v>35.9</v>
      </c>
      <c r="DK6" s="52">
        <f t="shared" si="12"/>
        <v>36</v>
      </c>
      <c r="DL6" s="52">
        <f t="shared" si="12"/>
        <v>34.9</v>
      </c>
      <c r="DM6" s="52">
        <f t="shared" si="12"/>
        <v>28.1</v>
      </c>
      <c r="DN6" s="52">
        <f t="shared" si="12"/>
        <v>29.2</v>
      </c>
      <c r="DO6" s="52">
        <f t="shared" si="12"/>
        <v>29</v>
      </c>
      <c r="DP6" s="52">
        <f t="shared" si="12"/>
        <v>29.2</v>
      </c>
      <c r="DQ6" s="52">
        <f t="shared" si="12"/>
        <v>29.4</v>
      </c>
      <c r="DR6" s="52" t="str">
        <f>IF(DR8="-","【-】","【"&amp;SUBSTITUTE(TEXT(DR8,"#,##0.0"),"-","△")&amp;"】")</f>
        <v>【25.1】</v>
      </c>
      <c r="DS6" s="52">
        <f>IF(DS8="-",NA(),DS8)</f>
        <v>44.7</v>
      </c>
      <c r="DT6" s="52">
        <f t="shared" ref="DT6:EB6" si="13">IF(DT8="-",NA(),DT8)</f>
        <v>40.1</v>
      </c>
      <c r="DU6" s="52">
        <f t="shared" si="13"/>
        <v>32.6</v>
      </c>
      <c r="DV6" s="52">
        <f t="shared" si="13"/>
        <v>20.399999999999999</v>
      </c>
      <c r="DW6" s="52">
        <f t="shared" si="13"/>
        <v>17.5</v>
      </c>
      <c r="DX6" s="52">
        <f t="shared" si="13"/>
        <v>32.6</v>
      </c>
      <c r="DY6" s="52">
        <f t="shared" si="13"/>
        <v>27</v>
      </c>
      <c r="DZ6" s="52">
        <f t="shared" si="13"/>
        <v>34.200000000000003</v>
      </c>
      <c r="EA6" s="52">
        <f t="shared" si="13"/>
        <v>29.2</v>
      </c>
      <c r="EB6" s="52">
        <f t="shared" si="13"/>
        <v>25.3</v>
      </c>
      <c r="EC6" s="52" t="str">
        <f>IF(EC8="-","【-】","【"&amp;SUBSTITUTE(TEXT(EC8,"#,##0.0"),"-","△")&amp;"】")</f>
        <v>【63.0】</v>
      </c>
      <c r="ED6" s="52">
        <f>IF(ED8="-",NA(),ED8)</f>
        <v>68.400000000000006</v>
      </c>
      <c r="EE6" s="52">
        <f t="shared" ref="EE6:EM6" si="14">IF(EE8="-",NA(),EE8)</f>
        <v>69.900000000000006</v>
      </c>
      <c r="EF6" s="52">
        <f t="shared" si="14"/>
        <v>70.099999999999994</v>
      </c>
      <c r="EG6" s="52">
        <f t="shared" si="14"/>
        <v>71.099999999999994</v>
      </c>
      <c r="EH6" s="52">
        <f t="shared" si="14"/>
        <v>72.400000000000006</v>
      </c>
      <c r="EI6" s="52">
        <f t="shared" si="14"/>
        <v>52.5</v>
      </c>
      <c r="EJ6" s="52">
        <f t="shared" si="14"/>
        <v>52.5</v>
      </c>
      <c r="EK6" s="52">
        <f t="shared" si="14"/>
        <v>54</v>
      </c>
      <c r="EL6" s="52">
        <f t="shared" si="14"/>
        <v>55.4</v>
      </c>
      <c r="EM6" s="52">
        <f t="shared" si="14"/>
        <v>55.5</v>
      </c>
      <c r="EN6" s="52" t="str">
        <f>IF(EN8="-","【-】","【"&amp;SUBSTITUTE(TEXT(EN8,"#,##0.0"),"-","△")&amp;"】")</f>
        <v>【56.4】</v>
      </c>
      <c r="EO6" s="52">
        <f>IF(EO8="-",NA(),EO8)</f>
        <v>79</v>
      </c>
      <c r="EP6" s="52">
        <f t="shared" ref="EP6:EX6" si="15">IF(EP8="-",NA(),EP8)</f>
        <v>79.599999999999994</v>
      </c>
      <c r="EQ6" s="52">
        <f t="shared" si="15"/>
        <v>76.8</v>
      </c>
      <c r="ER6" s="52">
        <f t="shared" si="15"/>
        <v>76.7</v>
      </c>
      <c r="ES6" s="52">
        <f t="shared" si="15"/>
        <v>77.900000000000006</v>
      </c>
      <c r="ET6" s="52">
        <f t="shared" si="15"/>
        <v>67.099999999999994</v>
      </c>
      <c r="EU6" s="52">
        <f t="shared" si="15"/>
        <v>67.900000000000006</v>
      </c>
      <c r="EV6" s="52">
        <f t="shared" si="15"/>
        <v>69.2</v>
      </c>
      <c r="EW6" s="52">
        <f t="shared" si="15"/>
        <v>70.8</v>
      </c>
      <c r="EX6" s="52">
        <f t="shared" si="15"/>
        <v>70.7</v>
      </c>
      <c r="EY6" s="52" t="str">
        <f>IF(EY8="-","【-】","【"&amp;SUBSTITUTE(TEXT(EY8,"#,##0.0"),"-","△")&amp;"】")</f>
        <v>【70.7】</v>
      </c>
      <c r="EZ6" s="53">
        <f>IF(EZ8="-",NA(),EZ8)</f>
        <v>60253786</v>
      </c>
      <c r="FA6" s="53">
        <f t="shared" ref="FA6:FI6" si="16">IF(FA8="-",NA(),FA8)</f>
        <v>67569716</v>
      </c>
      <c r="FB6" s="53">
        <f t="shared" si="16"/>
        <v>68737223</v>
      </c>
      <c r="FC6" s="53">
        <f t="shared" si="16"/>
        <v>69605644</v>
      </c>
      <c r="FD6" s="53">
        <f t="shared" si="16"/>
        <v>70053301</v>
      </c>
      <c r="FE6" s="53">
        <f t="shared" si="16"/>
        <v>55620962</v>
      </c>
      <c r="FF6" s="53">
        <f t="shared" si="16"/>
        <v>57155394</v>
      </c>
      <c r="FG6" s="53">
        <f t="shared" si="16"/>
        <v>58042153</v>
      </c>
      <c r="FH6" s="53">
        <f t="shared" si="16"/>
        <v>58985932</v>
      </c>
      <c r="FI6" s="53">
        <f t="shared" si="16"/>
        <v>58800982</v>
      </c>
      <c r="FJ6" s="53" t="str">
        <f>IF(FJ8="-","【-】","【"&amp;SUBSTITUTE(TEXT(FJ8,"#,##0"),"-","△")&amp;"】")</f>
        <v>【49,963,977】</v>
      </c>
    </row>
    <row r="7" spans="1:166" s="54" customFormat="1">
      <c r="A7" s="35" t="s">
        <v>169</v>
      </c>
      <c r="B7" s="50">
        <f t="shared" ref="B7:AH7" si="17">B8</f>
        <v>2022</v>
      </c>
      <c r="C7" s="50">
        <f t="shared" si="17"/>
        <v>11002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自治体職員 学術・研究機関出身</v>
      </c>
      <c r="P7" s="50" t="str">
        <f>P8</f>
        <v>直営</v>
      </c>
      <c r="Q7" s="51">
        <f t="shared" si="17"/>
        <v>37</v>
      </c>
      <c r="R7" s="50" t="str">
        <f t="shared" si="17"/>
        <v>対象</v>
      </c>
      <c r="S7" s="50" t="str">
        <f t="shared" si="17"/>
        <v>透 I 未 訓 ガ</v>
      </c>
      <c r="T7" s="50" t="str">
        <f t="shared" si="17"/>
        <v>救 臨 が 感 災 地 輪</v>
      </c>
      <c r="U7" s="51">
        <f>U8</f>
        <v>1959512</v>
      </c>
      <c r="V7" s="51">
        <f>V8</f>
        <v>62339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626</v>
      </c>
      <c r="AA7" s="51" t="str">
        <f t="shared" si="17"/>
        <v>-</v>
      </c>
      <c r="AB7" s="51" t="str">
        <f t="shared" si="17"/>
        <v>-</v>
      </c>
      <c r="AC7" s="51">
        <f t="shared" si="17"/>
        <v>38</v>
      </c>
      <c r="AD7" s="51">
        <f t="shared" si="17"/>
        <v>8</v>
      </c>
      <c r="AE7" s="51">
        <f t="shared" si="17"/>
        <v>672</v>
      </c>
      <c r="AF7" s="51">
        <f t="shared" si="17"/>
        <v>504</v>
      </c>
      <c r="AG7" s="51" t="str">
        <f t="shared" si="17"/>
        <v>-</v>
      </c>
      <c r="AH7" s="51">
        <f t="shared" si="17"/>
        <v>504</v>
      </c>
      <c r="AI7" s="52">
        <f>AI8</f>
        <v>99.6</v>
      </c>
      <c r="AJ7" s="52">
        <f t="shared" ref="AJ7:AR7" si="18">AJ8</f>
        <v>100.3</v>
      </c>
      <c r="AK7" s="52">
        <f t="shared" si="18"/>
        <v>112.6</v>
      </c>
      <c r="AL7" s="52">
        <f t="shared" si="18"/>
        <v>108.6</v>
      </c>
      <c r="AM7" s="52">
        <f t="shared" si="18"/>
        <v>100.6</v>
      </c>
      <c r="AN7" s="52">
        <f t="shared" si="18"/>
        <v>100</v>
      </c>
      <c r="AO7" s="52">
        <f t="shared" si="18"/>
        <v>99.2</v>
      </c>
      <c r="AP7" s="52">
        <f t="shared" si="18"/>
        <v>102.9</v>
      </c>
      <c r="AQ7" s="52">
        <f t="shared" si="18"/>
        <v>106.1</v>
      </c>
      <c r="AR7" s="52">
        <f t="shared" si="18"/>
        <v>102.9</v>
      </c>
      <c r="AS7" s="52"/>
      <c r="AT7" s="52">
        <f>AT8</f>
        <v>91.6</v>
      </c>
      <c r="AU7" s="52">
        <f t="shared" ref="AU7:BC7" si="19">AU8</f>
        <v>92.9</v>
      </c>
      <c r="AV7" s="52">
        <f t="shared" si="19"/>
        <v>77.599999999999994</v>
      </c>
      <c r="AW7" s="52">
        <f t="shared" si="19"/>
        <v>78.5</v>
      </c>
      <c r="AX7" s="52">
        <f t="shared" si="19"/>
        <v>83.3</v>
      </c>
      <c r="AY7" s="52">
        <f t="shared" si="19"/>
        <v>94.1</v>
      </c>
      <c r="AZ7" s="52">
        <f t="shared" si="19"/>
        <v>93.7</v>
      </c>
      <c r="BA7" s="52">
        <f t="shared" si="19"/>
        <v>88.7</v>
      </c>
      <c r="BB7" s="52">
        <f t="shared" si="19"/>
        <v>90.6</v>
      </c>
      <c r="BC7" s="52">
        <f t="shared" si="19"/>
        <v>90.6</v>
      </c>
      <c r="BD7" s="52"/>
      <c r="BE7" s="52">
        <f>BE8</f>
        <v>89.5</v>
      </c>
      <c r="BF7" s="52">
        <f t="shared" ref="BF7:BN7" si="20">BF8</f>
        <v>91.4</v>
      </c>
      <c r="BG7" s="52">
        <f t="shared" si="20"/>
        <v>77.099999999999994</v>
      </c>
      <c r="BH7" s="52">
        <f t="shared" si="20"/>
        <v>77.900000000000006</v>
      </c>
      <c r="BI7" s="52">
        <f t="shared" si="20"/>
        <v>82.4</v>
      </c>
      <c r="BJ7" s="52">
        <f t="shared" si="20"/>
        <v>91.9</v>
      </c>
      <c r="BK7" s="52">
        <f t="shared" si="20"/>
        <v>91.6</v>
      </c>
      <c r="BL7" s="52">
        <f t="shared" si="20"/>
        <v>86.5</v>
      </c>
      <c r="BM7" s="52">
        <f t="shared" si="20"/>
        <v>88.6</v>
      </c>
      <c r="BN7" s="52">
        <f t="shared" si="20"/>
        <v>88.6</v>
      </c>
      <c r="BO7" s="52"/>
      <c r="BP7" s="52">
        <f>BP8</f>
        <v>72.8</v>
      </c>
      <c r="BQ7" s="52">
        <f t="shared" ref="BQ7:BY7" si="21">BQ8</f>
        <v>81.900000000000006</v>
      </c>
      <c r="BR7" s="52">
        <f t="shared" si="21"/>
        <v>57</v>
      </c>
      <c r="BS7" s="52">
        <f t="shared" si="21"/>
        <v>57.2</v>
      </c>
      <c r="BT7" s="52">
        <f t="shared" si="21"/>
        <v>67.900000000000006</v>
      </c>
      <c r="BU7" s="52">
        <f t="shared" si="21"/>
        <v>80.2</v>
      </c>
      <c r="BV7" s="52">
        <f t="shared" si="21"/>
        <v>79.8</v>
      </c>
      <c r="BW7" s="52">
        <f t="shared" si="21"/>
        <v>70.599999999999994</v>
      </c>
      <c r="BX7" s="52">
        <f t="shared" si="21"/>
        <v>71.400000000000006</v>
      </c>
      <c r="BY7" s="52">
        <f t="shared" si="21"/>
        <v>72.2</v>
      </c>
      <c r="BZ7" s="52"/>
      <c r="CA7" s="53">
        <f>CA8</f>
        <v>69536</v>
      </c>
      <c r="CB7" s="53">
        <f t="shared" ref="CB7:CJ7" si="22">CB8</f>
        <v>75665</v>
      </c>
      <c r="CC7" s="53">
        <f t="shared" si="22"/>
        <v>84016</v>
      </c>
      <c r="CD7" s="53">
        <f t="shared" si="22"/>
        <v>87211</v>
      </c>
      <c r="CE7" s="53">
        <f t="shared" si="22"/>
        <v>83914</v>
      </c>
      <c r="CF7" s="53">
        <f t="shared" si="22"/>
        <v>68751</v>
      </c>
      <c r="CG7" s="53">
        <f t="shared" si="22"/>
        <v>70630</v>
      </c>
      <c r="CH7" s="53">
        <f t="shared" si="22"/>
        <v>75766</v>
      </c>
      <c r="CI7" s="53">
        <f t="shared" si="22"/>
        <v>79610</v>
      </c>
      <c r="CJ7" s="53">
        <f t="shared" si="22"/>
        <v>82275</v>
      </c>
      <c r="CK7" s="52"/>
      <c r="CL7" s="53">
        <f>CL8</f>
        <v>16258</v>
      </c>
      <c r="CM7" s="53">
        <f t="shared" ref="CM7:CU7" si="23">CM8</f>
        <v>15801</v>
      </c>
      <c r="CN7" s="53">
        <f t="shared" si="23"/>
        <v>22950</v>
      </c>
      <c r="CO7" s="53">
        <f t="shared" si="23"/>
        <v>24177</v>
      </c>
      <c r="CP7" s="53">
        <f t="shared" si="23"/>
        <v>23668</v>
      </c>
      <c r="CQ7" s="53">
        <f t="shared" si="23"/>
        <v>19207</v>
      </c>
      <c r="CR7" s="53">
        <f t="shared" si="23"/>
        <v>20687</v>
      </c>
      <c r="CS7" s="53">
        <f t="shared" si="23"/>
        <v>22637</v>
      </c>
      <c r="CT7" s="53">
        <f t="shared" si="23"/>
        <v>23244</v>
      </c>
      <c r="CU7" s="53">
        <f t="shared" si="23"/>
        <v>23704</v>
      </c>
      <c r="CV7" s="52"/>
      <c r="CW7" s="52">
        <f>CW8</f>
        <v>54</v>
      </c>
      <c r="CX7" s="52">
        <f t="shared" ref="CX7:DF7" si="24">CX8</f>
        <v>51.8</v>
      </c>
      <c r="CY7" s="52">
        <f t="shared" si="24"/>
        <v>64.599999999999994</v>
      </c>
      <c r="CZ7" s="52">
        <f t="shared" si="24"/>
        <v>63.3</v>
      </c>
      <c r="DA7" s="52">
        <f t="shared" si="24"/>
        <v>57.6</v>
      </c>
      <c r="DB7" s="52">
        <f t="shared" si="24"/>
        <v>48.3</v>
      </c>
      <c r="DC7" s="52">
        <f t="shared" si="24"/>
        <v>47.7</v>
      </c>
      <c r="DD7" s="52">
        <f t="shared" si="24"/>
        <v>51.8</v>
      </c>
      <c r="DE7" s="52">
        <f t="shared" si="24"/>
        <v>49.6</v>
      </c>
      <c r="DF7" s="52">
        <f t="shared" si="24"/>
        <v>48.8</v>
      </c>
      <c r="DG7" s="52"/>
      <c r="DH7" s="52">
        <f>DH8</f>
        <v>29.8</v>
      </c>
      <c r="DI7" s="52">
        <f t="shared" ref="DI7:DQ7" si="25">DI8</f>
        <v>32</v>
      </c>
      <c r="DJ7" s="52">
        <f t="shared" si="25"/>
        <v>35.9</v>
      </c>
      <c r="DK7" s="52">
        <f t="shared" si="25"/>
        <v>36</v>
      </c>
      <c r="DL7" s="52">
        <f t="shared" si="25"/>
        <v>34.9</v>
      </c>
      <c r="DM7" s="52">
        <f t="shared" si="25"/>
        <v>28.1</v>
      </c>
      <c r="DN7" s="52">
        <f t="shared" si="25"/>
        <v>29.2</v>
      </c>
      <c r="DO7" s="52">
        <f t="shared" si="25"/>
        <v>29</v>
      </c>
      <c r="DP7" s="52">
        <f t="shared" si="25"/>
        <v>29.2</v>
      </c>
      <c r="DQ7" s="52">
        <f t="shared" si="25"/>
        <v>29.4</v>
      </c>
      <c r="DR7" s="52"/>
      <c r="DS7" s="52">
        <f>DS8</f>
        <v>44.7</v>
      </c>
      <c r="DT7" s="52">
        <f t="shared" ref="DT7:EB7" si="26">DT8</f>
        <v>40.1</v>
      </c>
      <c r="DU7" s="52">
        <f t="shared" si="26"/>
        <v>32.6</v>
      </c>
      <c r="DV7" s="52">
        <f t="shared" si="26"/>
        <v>20.399999999999999</v>
      </c>
      <c r="DW7" s="52">
        <f t="shared" si="26"/>
        <v>17.5</v>
      </c>
      <c r="DX7" s="52">
        <f t="shared" si="26"/>
        <v>32.6</v>
      </c>
      <c r="DY7" s="52">
        <f t="shared" si="26"/>
        <v>27</v>
      </c>
      <c r="DZ7" s="52">
        <f t="shared" si="26"/>
        <v>34.200000000000003</v>
      </c>
      <c r="EA7" s="52">
        <f t="shared" si="26"/>
        <v>29.2</v>
      </c>
      <c r="EB7" s="52">
        <f t="shared" si="26"/>
        <v>25.3</v>
      </c>
      <c r="EC7" s="52"/>
      <c r="ED7" s="52">
        <f>ED8</f>
        <v>68.400000000000006</v>
      </c>
      <c r="EE7" s="52">
        <f t="shared" ref="EE7:EM7" si="27">EE8</f>
        <v>69.900000000000006</v>
      </c>
      <c r="EF7" s="52">
        <f t="shared" si="27"/>
        <v>70.099999999999994</v>
      </c>
      <c r="EG7" s="52">
        <f t="shared" si="27"/>
        <v>71.099999999999994</v>
      </c>
      <c r="EH7" s="52">
        <f t="shared" si="27"/>
        <v>72.400000000000006</v>
      </c>
      <c r="EI7" s="52">
        <f t="shared" si="27"/>
        <v>52.5</v>
      </c>
      <c r="EJ7" s="52">
        <f t="shared" si="27"/>
        <v>52.5</v>
      </c>
      <c r="EK7" s="52">
        <f t="shared" si="27"/>
        <v>54</v>
      </c>
      <c r="EL7" s="52">
        <f t="shared" si="27"/>
        <v>55.4</v>
      </c>
      <c r="EM7" s="52">
        <f t="shared" si="27"/>
        <v>55.5</v>
      </c>
      <c r="EN7" s="52"/>
      <c r="EO7" s="52">
        <f>EO8</f>
        <v>79</v>
      </c>
      <c r="EP7" s="52">
        <f t="shared" ref="EP7:EX7" si="28">EP8</f>
        <v>79.599999999999994</v>
      </c>
      <c r="EQ7" s="52">
        <f t="shared" si="28"/>
        <v>76.8</v>
      </c>
      <c r="ER7" s="52">
        <f t="shared" si="28"/>
        <v>76.7</v>
      </c>
      <c r="ES7" s="52">
        <f t="shared" si="28"/>
        <v>77.900000000000006</v>
      </c>
      <c r="ET7" s="52">
        <f t="shared" si="28"/>
        <v>67.099999999999994</v>
      </c>
      <c r="EU7" s="52">
        <f t="shared" si="28"/>
        <v>67.900000000000006</v>
      </c>
      <c r="EV7" s="52">
        <f t="shared" si="28"/>
        <v>69.2</v>
      </c>
      <c r="EW7" s="52">
        <f t="shared" si="28"/>
        <v>70.8</v>
      </c>
      <c r="EX7" s="52">
        <f t="shared" si="28"/>
        <v>70.7</v>
      </c>
      <c r="EY7" s="52"/>
      <c r="EZ7" s="53">
        <f>EZ8</f>
        <v>60253786</v>
      </c>
      <c r="FA7" s="53">
        <f t="shared" ref="FA7:FI7" si="29">FA8</f>
        <v>67569716</v>
      </c>
      <c r="FB7" s="53">
        <f t="shared" si="29"/>
        <v>68737223</v>
      </c>
      <c r="FC7" s="53">
        <f t="shared" si="29"/>
        <v>69605644</v>
      </c>
      <c r="FD7" s="53">
        <f t="shared" si="29"/>
        <v>70053301</v>
      </c>
      <c r="FE7" s="53">
        <f t="shared" si="29"/>
        <v>55620962</v>
      </c>
      <c r="FF7" s="53">
        <f t="shared" si="29"/>
        <v>57155394</v>
      </c>
      <c r="FG7" s="53">
        <f t="shared" si="29"/>
        <v>58042153</v>
      </c>
      <c r="FH7" s="53">
        <f t="shared" si="29"/>
        <v>58985932</v>
      </c>
      <c r="FI7" s="53">
        <f t="shared" si="29"/>
        <v>58800982</v>
      </c>
      <c r="FJ7" s="53"/>
    </row>
    <row r="8" spans="1:166" s="54" customFormat="1">
      <c r="A8" s="35"/>
      <c r="B8" s="55">
        <v>2022</v>
      </c>
      <c r="C8" s="55">
        <v>11002</v>
      </c>
      <c r="D8" s="55">
        <v>46</v>
      </c>
      <c r="E8" s="55">
        <v>6</v>
      </c>
      <c r="F8" s="55">
        <v>0</v>
      </c>
      <c r="G8" s="55">
        <v>1</v>
      </c>
      <c r="H8" s="55" t="s">
        <v>170</v>
      </c>
      <c r="I8" s="55" t="s">
        <v>171</v>
      </c>
      <c r="J8" s="55" t="s">
        <v>172</v>
      </c>
      <c r="K8" s="55" t="s">
        <v>173</v>
      </c>
      <c r="L8" s="55" t="s">
        <v>174</v>
      </c>
      <c r="M8" s="55" t="s">
        <v>175</v>
      </c>
      <c r="N8" s="55" t="s">
        <v>176</v>
      </c>
      <c r="O8" s="55" t="s">
        <v>177</v>
      </c>
      <c r="P8" s="55" t="s">
        <v>178</v>
      </c>
      <c r="Q8" s="56">
        <v>37</v>
      </c>
      <c r="R8" s="55" t="s">
        <v>179</v>
      </c>
      <c r="S8" s="55" t="s">
        <v>180</v>
      </c>
      <c r="T8" s="55" t="s">
        <v>181</v>
      </c>
      <c r="U8" s="56">
        <v>1959512</v>
      </c>
      <c r="V8" s="56">
        <v>62339</v>
      </c>
      <c r="W8" s="55" t="s">
        <v>182</v>
      </c>
      <c r="X8" s="55" t="s">
        <v>182</v>
      </c>
      <c r="Y8" s="57" t="s">
        <v>183</v>
      </c>
      <c r="Z8" s="56">
        <v>626</v>
      </c>
      <c r="AA8" s="56" t="s">
        <v>40</v>
      </c>
      <c r="AB8" s="56" t="s">
        <v>40</v>
      </c>
      <c r="AC8" s="56">
        <v>38</v>
      </c>
      <c r="AD8" s="56">
        <v>8</v>
      </c>
      <c r="AE8" s="56">
        <v>672</v>
      </c>
      <c r="AF8" s="56">
        <v>504</v>
      </c>
      <c r="AG8" s="56" t="s">
        <v>40</v>
      </c>
      <c r="AH8" s="56">
        <v>504</v>
      </c>
      <c r="AI8" s="58">
        <v>99.6</v>
      </c>
      <c r="AJ8" s="58">
        <v>100.3</v>
      </c>
      <c r="AK8" s="58">
        <v>112.6</v>
      </c>
      <c r="AL8" s="58">
        <v>108.6</v>
      </c>
      <c r="AM8" s="58">
        <v>100.6</v>
      </c>
      <c r="AN8" s="58">
        <v>100</v>
      </c>
      <c r="AO8" s="58">
        <v>99.2</v>
      </c>
      <c r="AP8" s="58">
        <v>102.9</v>
      </c>
      <c r="AQ8" s="58">
        <v>106.1</v>
      </c>
      <c r="AR8" s="58">
        <v>102.9</v>
      </c>
      <c r="AS8" s="58">
        <v>103.5</v>
      </c>
      <c r="AT8" s="58">
        <v>91.6</v>
      </c>
      <c r="AU8" s="58">
        <v>92.9</v>
      </c>
      <c r="AV8" s="58">
        <v>77.599999999999994</v>
      </c>
      <c r="AW8" s="58">
        <v>78.5</v>
      </c>
      <c r="AX8" s="58">
        <v>83.3</v>
      </c>
      <c r="AY8" s="58">
        <v>94.1</v>
      </c>
      <c r="AZ8" s="58">
        <v>93.7</v>
      </c>
      <c r="BA8" s="58">
        <v>88.7</v>
      </c>
      <c r="BB8" s="58">
        <v>90.6</v>
      </c>
      <c r="BC8" s="58">
        <v>90.6</v>
      </c>
      <c r="BD8" s="58">
        <v>86.4</v>
      </c>
      <c r="BE8" s="59">
        <v>89.5</v>
      </c>
      <c r="BF8" s="59">
        <v>91.4</v>
      </c>
      <c r="BG8" s="59">
        <v>77.099999999999994</v>
      </c>
      <c r="BH8" s="59">
        <v>77.900000000000006</v>
      </c>
      <c r="BI8" s="59">
        <v>82.4</v>
      </c>
      <c r="BJ8" s="59">
        <v>91.9</v>
      </c>
      <c r="BK8" s="59">
        <v>91.6</v>
      </c>
      <c r="BL8" s="59">
        <v>86.5</v>
      </c>
      <c r="BM8" s="59">
        <v>88.6</v>
      </c>
      <c r="BN8" s="59">
        <v>88.6</v>
      </c>
      <c r="BO8" s="59">
        <v>83.7</v>
      </c>
      <c r="BP8" s="58">
        <v>72.8</v>
      </c>
      <c r="BQ8" s="58">
        <v>81.900000000000006</v>
      </c>
      <c r="BR8" s="58">
        <v>57</v>
      </c>
      <c r="BS8" s="58">
        <v>57.2</v>
      </c>
      <c r="BT8" s="58">
        <v>67.900000000000006</v>
      </c>
      <c r="BU8" s="58">
        <v>80.2</v>
      </c>
      <c r="BV8" s="58">
        <v>79.8</v>
      </c>
      <c r="BW8" s="58">
        <v>70.599999999999994</v>
      </c>
      <c r="BX8" s="58">
        <v>71.400000000000006</v>
      </c>
      <c r="BY8" s="58">
        <v>72.2</v>
      </c>
      <c r="BZ8" s="58">
        <v>66.8</v>
      </c>
      <c r="CA8" s="59">
        <v>69536</v>
      </c>
      <c r="CB8" s="59">
        <v>75665</v>
      </c>
      <c r="CC8" s="59">
        <v>84016</v>
      </c>
      <c r="CD8" s="59">
        <v>87211</v>
      </c>
      <c r="CE8" s="59">
        <v>83914</v>
      </c>
      <c r="CF8" s="59">
        <v>68751</v>
      </c>
      <c r="CG8" s="59">
        <v>70630</v>
      </c>
      <c r="CH8" s="59">
        <v>75766</v>
      </c>
      <c r="CI8" s="59">
        <v>79610</v>
      </c>
      <c r="CJ8" s="59">
        <v>82275</v>
      </c>
      <c r="CK8" s="58">
        <v>61837</v>
      </c>
      <c r="CL8" s="59">
        <v>16258</v>
      </c>
      <c r="CM8" s="59">
        <v>15801</v>
      </c>
      <c r="CN8" s="59">
        <v>22950</v>
      </c>
      <c r="CO8" s="59">
        <v>24177</v>
      </c>
      <c r="CP8" s="59">
        <v>23668</v>
      </c>
      <c r="CQ8" s="59">
        <v>19207</v>
      </c>
      <c r="CR8" s="59">
        <v>20687</v>
      </c>
      <c r="CS8" s="59">
        <v>22637</v>
      </c>
      <c r="CT8" s="59">
        <v>23244</v>
      </c>
      <c r="CU8" s="59">
        <v>23704</v>
      </c>
      <c r="CV8" s="58">
        <v>17600</v>
      </c>
      <c r="CW8" s="59">
        <v>54</v>
      </c>
      <c r="CX8" s="59">
        <v>51.8</v>
      </c>
      <c r="CY8" s="59">
        <v>64.599999999999994</v>
      </c>
      <c r="CZ8" s="59">
        <v>63.3</v>
      </c>
      <c r="DA8" s="59">
        <v>57.6</v>
      </c>
      <c r="DB8" s="59">
        <v>48.3</v>
      </c>
      <c r="DC8" s="59">
        <v>47.7</v>
      </c>
      <c r="DD8" s="59">
        <v>51.8</v>
      </c>
      <c r="DE8" s="59">
        <v>49.6</v>
      </c>
      <c r="DF8" s="59">
        <v>48.8</v>
      </c>
      <c r="DG8" s="59">
        <v>55.6</v>
      </c>
      <c r="DH8" s="59">
        <v>29.8</v>
      </c>
      <c r="DI8" s="59">
        <v>32</v>
      </c>
      <c r="DJ8" s="59">
        <v>35.9</v>
      </c>
      <c r="DK8" s="59">
        <v>36</v>
      </c>
      <c r="DL8" s="59">
        <v>34.9</v>
      </c>
      <c r="DM8" s="59">
        <v>28.1</v>
      </c>
      <c r="DN8" s="59">
        <v>29.2</v>
      </c>
      <c r="DO8" s="59">
        <v>29</v>
      </c>
      <c r="DP8" s="59">
        <v>29.2</v>
      </c>
      <c r="DQ8" s="59">
        <v>29.4</v>
      </c>
      <c r="DR8" s="59">
        <v>25.1</v>
      </c>
      <c r="DS8" s="59">
        <v>44.7</v>
      </c>
      <c r="DT8" s="59">
        <v>40.1</v>
      </c>
      <c r="DU8" s="59">
        <v>32.6</v>
      </c>
      <c r="DV8" s="59">
        <v>20.399999999999999</v>
      </c>
      <c r="DW8" s="59">
        <v>17.5</v>
      </c>
      <c r="DX8" s="59">
        <v>32.6</v>
      </c>
      <c r="DY8" s="59">
        <v>27</v>
      </c>
      <c r="DZ8" s="59">
        <v>34.200000000000003</v>
      </c>
      <c r="EA8" s="59">
        <v>29.2</v>
      </c>
      <c r="EB8" s="59">
        <v>25.3</v>
      </c>
      <c r="EC8" s="59">
        <v>63</v>
      </c>
      <c r="ED8" s="58">
        <v>68.400000000000006</v>
      </c>
      <c r="EE8" s="58">
        <v>69.900000000000006</v>
      </c>
      <c r="EF8" s="58">
        <v>70.099999999999994</v>
      </c>
      <c r="EG8" s="58">
        <v>71.099999999999994</v>
      </c>
      <c r="EH8" s="58">
        <v>72.400000000000006</v>
      </c>
      <c r="EI8" s="58">
        <v>52.5</v>
      </c>
      <c r="EJ8" s="58">
        <v>52.5</v>
      </c>
      <c r="EK8" s="58">
        <v>54</v>
      </c>
      <c r="EL8" s="58">
        <v>55.4</v>
      </c>
      <c r="EM8" s="58">
        <v>55.5</v>
      </c>
      <c r="EN8" s="58">
        <v>56.4</v>
      </c>
      <c r="EO8" s="58">
        <v>79</v>
      </c>
      <c r="EP8" s="58">
        <v>79.599999999999994</v>
      </c>
      <c r="EQ8" s="58">
        <v>76.8</v>
      </c>
      <c r="ER8" s="58">
        <v>76.7</v>
      </c>
      <c r="ES8" s="58">
        <v>77.900000000000006</v>
      </c>
      <c r="ET8" s="58">
        <v>67.099999999999994</v>
      </c>
      <c r="EU8" s="58">
        <v>67.900000000000006</v>
      </c>
      <c r="EV8" s="58">
        <v>69.2</v>
      </c>
      <c r="EW8" s="58">
        <v>70.8</v>
      </c>
      <c r="EX8" s="58">
        <v>70.7</v>
      </c>
      <c r="EY8" s="58">
        <v>70.7</v>
      </c>
      <c r="EZ8" s="59">
        <v>60253786</v>
      </c>
      <c r="FA8" s="59">
        <v>67569716</v>
      </c>
      <c r="FB8" s="59">
        <v>68737223</v>
      </c>
      <c r="FC8" s="59">
        <v>69605644</v>
      </c>
      <c r="FD8" s="59">
        <v>70053301</v>
      </c>
      <c r="FE8" s="59">
        <v>55620962</v>
      </c>
      <c r="FF8" s="59">
        <v>57155394</v>
      </c>
      <c r="FG8" s="59">
        <v>58042153</v>
      </c>
      <c r="FH8" s="59">
        <v>58985932</v>
      </c>
      <c r="FI8" s="59">
        <v>58800982</v>
      </c>
      <c r="FJ8" s="59">
        <v>49963977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184</v>
      </c>
      <c r="C10" s="62" t="s">
        <v>185</v>
      </c>
      <c r="D10" s="62" t="s">
        <v>186</v>
      </c>
      <c r="E10" s="62" t="s">
        <v>187</v>
      </c>
      <c r="F10" s="62" t="s">
        <v>188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2024-01-31T06:29:58Z</cp:lastPrinted>
  <dcterms:created xsi:type="dcterms:W3CDTF">2023-12-20T05:02:57Z</dcterms:created>
  <dcterms:modified xsi:type="dcterms:W3CDTF">2024-01-31T06:30:06Z</dcterms:modified>
  <cp:category/>
</cp:coreProperties>
</file>