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2_指定都市\"/>
    </mc:Choice>
  </mc:AlternateContent>
  <xr:revisionPtr revIDLastSave="0" documentId="13_ncr:1_{67C3C697-C443-488C-953C-EC2470953BD4}" xr6:coauthVersionLast="36" xr6:coauthVersionMax="36" xr10:uidLastSave="{00000000-0000-0000-0000-000000000000}"/>
  <workbookProtection workbookAlgorithmName="SHA-512" workbookHashValue="cEK/FulFwB4M/L2qQiCt/87YY0tRTQ2e2k2a50+p41kgQZPHX07z56Y7/IJ0r+Sb1/ACXHkkGJnxMJqZaBTE+w==" workbookSaltValue="1B+cfX7BEDrYVCflOg4MhA==" workbookSpinCount="100000" lockStructure="1"/>
  <bookViews>
    <workbookView xWindow="0" yWindow="0" windowWidth="19200" windowHeight="80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BB10" i="4"/>
  <c r="AT10" i="4"/>
  <c r="AL10" i="4"/>
  <c r="W10" i="4"/>
  <c r="I10" i="4"/>
  <c r="B10" i="4"/>
  <c r="BB8" i="4"/>
  <c r="AT8" i="4"/>
  <c r="P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<sst xmlns="http://schemas.openxmlformats.org/spreadsheetml/2006/main" count="228" uniqueCount="115">
  <si>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</si>
  <si>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</si>
  <si>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</si>
  <si>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</si>
  <si>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</si>
  <si>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</si>
  <si>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</si>
  <si>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</si>
  <si>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</si>
  <si>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</si>
  <si>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</si>
  <si>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</si>
  <si>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</si>
  <si>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</si>
  <si>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</si>
  <si>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</si>
  <si>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</si>
  <si>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</si>
  <si>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</si>
  <si>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</si>
  <si>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</si>
  <si>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</si>
  <si>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</si>
  <si>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</si>
  <si>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</si>
  <si>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</si>
  <si>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</si>
  <si>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</si>
  <si>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</si>
  <si>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</si>
  <si>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</si>
  <si>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</si>
  <si>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</si>
  <si>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</si>
  <si>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</si>
  <si>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</si>
  <si>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</si>
  <si>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</si>
  <si>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</si>
  <si>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</si>
  <si>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</si>
  <si>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</si>
  <si>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</si>
  <si>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</si>
  <si>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</si>
  <si>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</si>
  <si>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</si>
  <si>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</si>
  <si>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</si>
  <si>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</si>
  <si>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</si>
  <si>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</si>
  <si>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</si>
  <si>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</si>
  <si>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</si>
  <si>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</si>
  <si>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</si>
  <si>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</si>
  <si>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</si>
  <si>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</si>
  <si>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</si>
  <si>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</si>
  <si>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</si>
  <si>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</si>
  <si>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</si>
  <si>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</si>
  <si>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</si>
  <si>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</si>
  <si>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</si>
  <si>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</si>
  <si>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</si>
  <si>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</si>
  <si>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</si>
  <si>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</si>
  <si>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</si>
  <si>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</si>
  <si>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</si>
  <si>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</si>
  <si>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</si>
  <si>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</si>
  <si>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</si>
  <si>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</si>
  <si>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</si>
  <si>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</si>
  <si>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</si>
  <si>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</si>
  <si>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</si>
  <si>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</si>
  <si>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</si>
  <si>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</si>
  <si>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</si>
  <si>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</si>
  <si>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</si>
  <si>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</si>
  <si>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</si>
  <si>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</si>
  <si>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</si>
  <si>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</si>
  <si>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</si>
  <si>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</si>
  <si>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</si>
  <si>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</si>
  <si>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</si>
  <si>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</si>
  <si>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</si>
  <si>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</si>
  <si>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</si>
  <si>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</si>
  <si>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</si>
  <si>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</si>
  <si>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</si>
  <si>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</si>
  <si>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①償却資産の大半を配水管等の構築物が占めており，構築物に係る減価償却率が類似団体より高く，上昇傾向にありますが，適切なメンテナンスを行い，機能保持に努めています。
②類似団体と同程度ではあるものの，近年は上昇傾向にあることから，計画的かつ効率的な更新に取り組む必要があります。
③本市は給水区域が広く給水人口密度が低いため，配水量に対し管路延長が膨大であること，浄水施設や配水池など施設全般の耐震化事業にも取り組んでいること等から，類似団体より低い水準となっていますが，基本計画（令和2年度～令和11年度）に基づき，段階的に管路更新のペースアップを図っているところであり，引き続き計画的に取り組んでまいります。</t>
    <rPh sb="191" eb="195">
      <t>シセツゼンパン</t>
    </rPh>
    <rPh sb="286" eb="287">
      <t>ヒ</t>
    </rPh>
    <rPh sb="288" eb="289">
      <t>ツヅ</t>
    </rPh>
    <rPh sb="290" eb="293">
      <t>ケイカクテキ</t>
    </rPh>
    <rPh sb="294" eb="295">
      <t>ト</t>
    </rPh>
    <rPh sb="296" eb="297">
      <t>ク</t>
    </rPh>
    <phoneticPr fontId="4"/>
  </si>
  <si>
    <t>①大規模な修繕工事による修繕費の増や電気料金の高騰による動力費の増等に伴う営業費用の増加等により，前年度に比べ低下しましたが，継続的に黒字を計上しており，短期的には健全な経営状況を維持できる見込みです。しかし，長期的には人口減少による給水収益の減収や，経年化する老朽管や施設の更新により，減価償却費の増加が見込まれており，徐々に経営状況の厳しさが増していく見込みです。
②該当なし
③100％を大きく上回る水準を維持しており，一年以内の支払いに対して十分な現金等を保有しています。
④給水収益がほぼ横ばいで推移している中，企業債残高の減少に努めた結果，微減で推移しているものの，比較的近年まで拡張事業を実施してきたため企業債残高が多く，類似団体より高い水準となっています。将来，増加が見込まれる建設改良費にかかる企業債の借入にあたっては，中長期的な財政試算に基づき，適正な借入をおこなっていくこととしております。
⑤料金回収率は100％を上回っており，給水に係る費用は給水収益のみで賄うことができています。今後も100％以上を維持できるよう努めてまいります。
⑥宮城県仙南・仙塩広域水道からの受水に係る給水原価が高いこと，給水区域が広く給水人口密度が低いこと等により，類似団体より高い水準となっています。
⑦類似団体よりも高い水準となっており，施設が効率的に利用されている状態です。
⑧計画的な漏水防止の取組みにより,令和4年度は類似団体より高い水準となっています。</t>
    <rPh sb="1" eb="4">
      <t>ダイキボ</t>
    </rPh>
    <rPh sb="5" eb="9">
      <t>シュウゼンコウジ</t>
    </rPh>
    <rPh sb="12" eb="15">
      <t>シュウゼンヒ</t>
    </rPh>
    <rPh sb="16" eb="17">
      <t>ゾウ</t>
    </rPh>
    <rPh sb="55" eb="57">
      <t>テイカ</t>
    </rPh>
    <rPh sb="77" eb="80">
      <t>タンキテキ</t>
    </rPh>
    <rPh sb="82" eb="84">
      <t>ケンゼン</t>
    </rPh>
    <rPh sb="85" eb="89">
      <t>ケイエイジョウキョウ</t>
    </rPh>
    <rPh sb="90" eb="92">
      <t>イジ</t>
    </rPh>
    <rPh sb="95" eb="97">
      <t>ミコ</t>
    </rPh>
    <rPh sb="408" eb="413">
      <t>リョウキンカイシュウリツ</t>
    </rPh>
    <rPh sb="484" eb="486">
      <t>センナン</t>
    </rPh>
    <rPh sb="487" eb="489">
      <t>センエン</t>
    </rPh>
    <rPh sb="593" eb="596">
      <t>ケイカクテキ</t>
    </rPh>
    <rPh sb="597" eb="601">
      <t>ロウスイボウシ</t>
    </rPh>
    <rPh sb="602" eb="604">
      <t>トリクミ</t>
    </rPh>
    <rPh sb="609" eb="611">
      <t>レイワ</t>
    </rPh>
    <rPh sb="612" eb="614">
      <t>ネンド</t>
    </rPh>
    <rPh sb="615" eb="619">
      <t>ルイジダンタイ</t>
    </rPh>
    <rPh sb="621" eb="622">
      <t>タカ</t>
    </rPh>
    <rPh sb="623" eb="625">
      <t>スイジュン</t>
    </rPh>
    <phoneticPr fontId="4"/>
  </si>
  <si>
    <t>　経営の健全性・効率性につきましては，これまでの様々な経営効率化の取り組み等により継続的に黒字を計上するなど健全な財務状況を維持しております。しかし，水需要の減少に伴う給水収益の減少や，老朽化施設の更新等に係る費用の増加等により，今後の経営環境は厳しさを増す見込みであることから，水需要に合わせた施設の統廃合や再配置等の再構築を進めるなど更なる経営効率化に取り組みながら，計画的な事業の推進を図っていく必要があります。
　老朽化対策につきましては，特に管路の老朽化に関し，将来的に漏水のリスクが高まることが想定されることから,今後も安定的な給水を持続するため，アセットマネジメントによる適切な維持管理やライフサイクルコストの縮減等を行いながら，管路更新のペースアップを継続する必要があります。
　本市水道事業におきましては，経営比較分析を通じ明らかとなったこれらの課題を精査し，計画的かつ効率的な事業運営と経営基盤の強化を図るとともに，お客さまとの双方向コミュニケーションの充実やサービス向上に努め，安全で良質な水道水を安定的に供給し続けていくことを通じて，なお一層信頼され,地域社会の発展に貢献できる水道事業の構築を目指してまいります。</t>
    <rPh sb="334" eb="336">
      <t>ケイゾク</t>
    </rPh>
    <rPh sb="411" eb="412">
      <t>ハカ</t>
    </rPh>
    <rPh sb="444" eb="446">
      <t>コウジョウ</t>
    </rPh>
    <rPh sb="447" eb="448">
      <t>ツト</t>
    </rPh>
    <rPh sb="450" eb="452">
      <t>アンゼン</t>
    </rPh>
    <rPh sb="453" eb="455">
      <t>リョウシツ</t>
    </rPh>
    <rPh sb="456" eb="458">
      <t>スイドウ</t>
    </rPh>
    <rPh sb="458" eb="459">
      <t>スイ</t>
    </rPh>
    <rPh sb="460" eb="463">
      <t>アンテイテキ</t>
    </rPh>
    <rPh sb="464" eb="466">
      <t>キョウキュウ</t>
    </rPh>
    <rPh sb="467" eb="468">
      <t>ツヅ</t>
    </rPh>
    <rPh sb="481" eb="483">
      <t>イッソウ</t>
    </rPh>
    <rPh sb="483" eb="485">
      <t>シンライ</t>
    </rPh>
    <rPh sb="488" eb="490">
      <t>チイキ</t>
    </rPh>
    <rPh sb="490" eb="492">
      <t>シャカイ</t>
    </rPh>
    <rPh sb="493" eb="495">
      <t>ハッテン</t>
    </rPh>
    <rPh sb="496" eb="498">
      <t>コウケン</t>
    </rPh>
    <rPh sb="501" eb="503">
      <t>スイドウ</t>
    </rPh>
    <rPh sb="503" eb="505">
      <t>ジギョウ</t>
    </rPh>
    <rPh sb="506" eb="508">
      <t>コウチク</t>
    </rPh>
    <rPh sb="509" eb="51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</si>
</sst>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0.74</c:v>
                </c:pt>
                <c:pt idx="1">
                  <c:v>0.77</c:v>
                </c:pt>
                <c:pt idx="2">
                  <c:v>0.77</c:v>
                </c:pt>
                <c:pt idx="3">
                  <c:v>0.72</c:v>
                </c:pt>
                <c:pt idx="4">
                  <c:v>0.88</c:v>
                </c:pt>
              </c:numCache>
            </c:numRef>
          </c:val>
          <c:extLst>
            <c:ext xmlns:c16="http://schemas.microsoft.com/office/drawing/2014/chart" uri="{C3380CC4-5D6E-409C-BE32-E72D297353CC}">
              <c16:uniqueId val="{00000000-CE87-40F6-9C95-9556321A75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CE87-40F6-9C95-9556321A75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77.510000000000005</c:v>
                </c:pt>
                <c:pt idx="1">
                  <c:v>79.31</c:v>
                </c:pt>
                <c:pt idx="2">
                  <c:v>81.89</c:v>
                </c:pt>
                <c:pt idx="3">
                  <c:v>81.739999999999995</c:v>
                </c:pt>
                <c:pt idx="4">
                  <c:v>80.959999999999994</c:v>
                </c:pt>
              </c:numCache>
            </c:numRef>
          </c:val>
          <c:extLst>
            <c:ext xmlns:c16="http://schemas.microsoft.com/office/drawing/2014/chart" uri="{C3380CC4-5D6E-409C-BE32-E72D297353CC}">
              <c16:uniqueId val="{00000000-5E79-4399-9EE6-B43104A841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5E79-4399-9EE6-B43104A841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94.35</c:v>
                </c:pt>
                <c:pt idx="1">
                  <c:v>94.35</c:v>
                </c:pt>
                <c:pt idx="2">
                  <c:v>94.38</c:v>
                </c:pt>
                <c:pt idx="3">
                  <c:v>93.95</c:v>
                </c:pt>
                <c:pt idx="4">
                  <c:v>94.12</c:v>
                </c:pt>
              </c:numCache>
            </c:numRef>
          </c:val>
          <c:extLst>
            <c:ext xmlns:c16="http://schemas.microsoft.com/office/drawing/2014/chart" uri="{C3380CC4-5D6E-409C-BE32-E72D297353CC}">
              <c16:uniqueId val="{00000000-335E-42BD-A845-EA49CC7F88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335E-42BD-A845-EA49CC7F88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117.29</c:v>
                </c:pt>
                <c:pt idx="1">
                  <c:v>111.32</c:v>
                </c:pt>
                <c:pt idx="2">
                  <c:v>111.86</c:v>
                </c:pt>
                <c:pt idx="3">
                  <c:v>118.85</c:v>
                </c:pt>
                <c:pt idx="4">
                  <c:v>117.27</c:v>
                </c:pt>
              </c:numCache>
            </c:numRef>
          </c:val>
          <c:extLst>
            <c:ext xmlns:c16="http://schemas.microsoft.com/office/drawing/2014/chart" uri="{C3380CC4-5D6E-409C-BE32-E72D297353CC}">
              <c16:uniqueId val="{00000000-12BE-479A-8F91-1A9A247459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12BE-479A-8F91-1A9A247459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53.11</c:v>
                </c:pt>
                <c:pt idx="1">
                  <c:v>53.34</c:v>
                </c:pt>
                <c:pt idx="2">
                  <c:v>53.95</c:v>
                </c:pt>
                <c:pt idx="3">
                  <c:v>54.67</c:v>
                </c:pt>
                <c:pt idx="4">
                  <c:v>55.2</c:v>
                </c:pt>
              </c:numCache>
            </c:numRef>
          </c:val>
          <c:extLst>
            <c:ext xmlns:c16="http://schemas.microsoft.com/office/drawing/2014/chart" uri="{C3380CC4-5D6E-409C-BE32-E72D297353CC}">
              <c16:uniqueId val="{00000000-3416-4CC5-8606-1862912806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3416-4CC5-8606-1862912806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19.32</c:v>
                </c:pt>
                <c:pt idx="1">
                  <c:v>22.48</c:v>
                </c:pt>
                <c:pt idx="2">
                  <c:v>24.35</c:v>
                </c:pt>
                <c:pt idx="3">
                  <c:v>25.71</c:v>
                </c:pt>
                <c:pt idx="4">
                  <c:v>28.02</c:v>
                </c:pt>
              </c:numCache>
            </c:numRef>
          </c:val>
          <c:extLst>
            <c:ext xmlns:c16="http://schemas.microsoft.com/office/drawing/2014/chart" uri="{C3380CC4-5D6E-409C-BE32-E72D297353CC}">
              <c16:uniqueId val="{00000000-7866-472A-81B6-C83D40F8FE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7866-472A-81B6-C83D40F8FE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DF-4F8F-B5A4-1B7F3A81ED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DF-4F8F-B5A4-1B7F3A81ED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187.03</c:v>
                </c:pt>
                <c:pt idx="1">
                  <c:v>174.85</c:v>
                </c:pt>
                <c:pt idx="2">
                  <c:v>182.62</c:v>
                </c:pt>
                <c:pt idx="3">
                  <c:v>199.15</c:v>
                </c:pt>
                <c:pt idx="4">
                  <c:v>189.8</c:v>
                </c:pt>
              </c:numCache>
            </c:numRef>
          </c:val>
          <c:extLst>
            <c:ext xmlns:c16="http://schemas.microsoft.com/office/drawing/2014/chart" uri="{C3380CC4-5D6E-409C-BE32-E72D297353CC}">
              <c16:uniqueId val="{00000000-471D-4B2E-82B2-AE9E96B995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471D-4B2E-82B2-AE9E96B995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274.79000000000002</c:v>
                </c:pt>
                <c:pt idx="1">
                  <c:v>267.32</c:v>
                </c:pt>
                <c:pt idx="2">
                  <c:v>265.67</c:v>
                </c:pt>
                <c:pt idx="3">
                  <c:v>240.55</c:v>
                </c:pt>
                <c:pt idx="4">
                  <c:v>229.85</c:v>
                </c:pt>
              </c:numCache>
            </c:numRef>
          </c:val>
          <c:extLst>
            <c:ext xmlns:c16="http://schemas.microsoft.com/office/drawing/2014/chart" uri="{C3380CC4-5D6E-409C-BE32-E72D297353CC}">
              <c16:uniqueId val="{00000000-C274-44A0-AD49-A204EC2FF6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C274-44A0-AD49-A204EC2FF6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105.51</c:v>
                </c:pt>
                <c:pt idx="1">
                  <c:v>100.82</c:v>
                </c:pt>
                <c:pt idx="2">
                  <c:v>101.19</c:v>
                </c:pt>
                <c:pt idx="3">
                  <c:v>107.96</c:v>
                </c:pt>
                <c:pt idx="4">
                  <c:v>105.92</c:v>
                </c:pt>
              </c:numCache>
            </c:numRef>
          </c:val>
          <c:extLst>
            <c:ext xmlns:c16="http://schemas.microsoft.com/office/drawing/2014/chart" uri="{C3380CC4-5D6E-409C-BE32-E72D297353CC}">
              <c16:uniqueId val="{00000000-C346-43D2-A637-BA4C46D186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C346-43D2-A637-BA4C46D186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198.01</c:v>
                </c:pt>
                <c:pt idx="1">
                  <c:v>207.54</c:v>
                </c:pt>
                <c:pt idx="2">
                  <c:v>193.63</c:v>
                </c:pt>
                <c:pt idx="3">
                  <c:v>190.78</c:v>
                </c:pt>
                <c:pt idx="4">
                  <c:v>196.05</c:v>
                </c:pt>
              </c:numCache>
            </c:numRef>
          </c:val>
          <c:extLst>
            <c:ext xmlns:c16="http://schemas.microsoft.com/office/drawing/2014/chart" uri="{C3380CC4-5D6E-409C-BE32-E72D297353CC}">
              <c16:uniqueId val="{00000000-1E71-4730-9CC1-7D466CE028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1E71-4730-9CC1-7D466CE028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宮城県　仙台市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政令市等</v>
      </c>
      <c r="X8" s="78"/>
      <c r="Y8" s="78"/>
      <c r="Z8" s="78"/>
      <c r="AA8" s="78"/>
      <c r="AB8" s="78"/>
      <c r="AC8" s="78"/>
      <c r="AD8" s="78" t="str">
        <f>データ!$M$6</f>
        <v>自治体職員</v>
      </c>
      <c r="AE8" s="78"/>
      <c r="AF8" s="78"/>
      <c r="AG8" s="78"/>
      <c r="AH8" s="78"/>
      <c r="AI8" s="78"/>
      <c r="AJ8" s="78"/>
      <c r="AK8" s="2"/>
      <c r="AL8" s="69">
        <f>データ!$R$6</f>
        <v>1067486</v>
      </c>
      <c r="AM8" s="69"/>
      <c r="AN8" s="69"/>
      <c r="AO8" s="69"/>
      <c r="AP8" s="69"/>
      <c r="AQ8" s="69"/>
      <c r="AR8" s="69"/>
      <c r="AS8" s="69"/>
      <c r="AT8" s="37">
        <f>データ!$S$6</f>
        <v>786.35</v>
      </c>
      <c r="AU8" s="38"/>
      <c r="AV8" s="38"/>
      <c r="AW8" s="38"/>
      <c r="AX8" s="38"/>
      <c r="AY8" s="38"/>
      <c r="AZ8" s="38"/>
      <c r="BA8" s="38"/>
      <c r="BB8" s="58">
        <f>データ!$T$6</f>
        <v>1357.52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69.11</v>
      </c>
      <c r="J10" s="38"/>
      <c r="K10" s="38"/>
      <c r="L10" s="38"/>
      <c r="M10" s="38"/>
      <c r="N10" s="38"/>
      <c r="O10" s="68"/>
      <c r="P10" s="58">
        <f>データ!$P$6</f>
        <v>99.73</v>
      </c>
      <c r="Q10" s="58"/>
      <c r="R10" s="58"/>
      <c r="S10" s="58"/>
      <c r="T10" s="58"/>
      <c r="U10" s="58"/>
      <c r="V10" s="58"/>
      <c r="W10" s="69">
        <f>データ!$Q$6</f>
        <v>3553</v>
      </c>
      <c r="X10" s="69"/>
      <c r="Y10" s="69"/>
      <c r="Z10" s="69"/>
      <c r="AA10" s="69"/>
      <c r="AB10" s="69"/>
      <c r="AC10" s="69"/>
      <c r="AD10" s="2"/>
      <c r="AE10" s="2"/>
      <c r="AF10" s="2"/>
      <c r="AG10" s="2"/>
      <c r="AH10" s="2"/>
      <c r="AI10" s="2"/>
      <c r="AJ10" s="2"/>
      <c r="AK10" s="2"/>
      <c r="AL10" s="69">
        <f>データ!$U$6</f>
        <v>1063510</v>
      </c>
      <c r="AM10" s="69"/>
      <c r="AN10" s="69"/>
      <c r="AO10" s="69"/>
      <c r="AP10" s="69"/>
      <c r="AQ10" s="69"/>
      <c r="AR10" s="69"/>
      <c r="AS10" s="69"/>
      <c r="AT10" s="37">
        <f>データ!$V$6</f>
        <v>360.64</v>
      </c>
      <c r="AU10" s="38"/>
      <c r="AV10" s="38"/>
      <c r="AW10" s="38"/>
      <c r="AX10" s="38"/>
      <c r="AY10" s="38"/>
      <c r="AZ10" s="38"/>
      <c r="BA10" s="38"/>
      <c r="BB10" s="58">
        <f>データ!$W$6</f>
        <v>2948.95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4"/>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4"/>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4"/>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4"/>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4"/>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4"/>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4"/>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4"/>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4"/>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4"/>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4"/>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4"/>
      <c r="BM59" s="42"/>
      <c r="BN59" s="42"/>
      <c r="BO59" s="42"/>
      <c r="BP59" s="42"/>
      <c r="BQ59" s="42"/>
      <c r="BR59" s="42"/>
      <c r="BS59" s="42"/>
      <c r="BT59" s="42"/>
      <c r="BU59" s="42"/>
      <c r="BV59" s="42"/>
      <c r="BW59" s="42"/>
      <c r="BX59" s="42"/>
      <c r="BY59" s="42"/>
      <c r="BZ59" s="43"/>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4"/>
      <c r="BM60" s="42"/>
      <c r="BN60" s="42"/>
      <c r="BO60" s="42"/>
      <c r="BP60" s="42"/>
      <c r="BQ60" s="42"/>
      <c r="BR60" s="42"/>
      <c r="BS60" s="42"/>
      <c r="BT60" s="42"/>
      <c r="BU60" s="42"/>
      <c r="BV60" s="42"/>
      <c r="BW60" s="42"/>
      <c r="BX60" s="42"/>
      <c r="BY60" s="42"/>
      <c r="BZ60" s="43"/>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4"/>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4"/>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4"/>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57.7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K5ARKlgf1A7VYdeb7wU0wzNGRNf/KDsW1KaKfUTg5QrnFz0KAzhIlWriwyCcalW5FPW1p9a8GtwTttK1bf10Q==" saltValue="9rBNmBR5wS6cXcc6y34V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41009</v>
      </c>
      <c r="D6" s="20">
        <f t="shared" si="3"/>
        <v>46</v>
      </c>
      <c r="E6" s="20">
        <f t="shared" si="3"/>
        <v>1</v>
      </c>
      <c r="F6" s="20">
        <f t="shared" si="3"/>
        <v>0</v>
      </c>
      <c r="G6" s="20">
        <f t="shared" si="3"/>
        <v>1</v>
      </c>
      <c r="H6" s="20" t="str">
        <f t="shared" si="3"/>
        <v>宮城県　仙台市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69.11</v>
      </c>
      <c r="P6" s="21">
        <f t="shared" si="3"/>
        <v>99.73</v>
      </c>
      <c r="Q6" s="21">
        <f t="shared" si="3"/>
        <v>3553</v>
      </c>
      <c r="R6" s="21">
        <f t="shared" si="3"/>
        <v>1067486</v>
      </c>
      <c r="S6" s="21">
        <f t="shared" si="3"/>
        <v>786.35</v>
      </c>
      <c r="T6" s="21">
        <f t="shared" si="3"/>
        <v>1357.52</v>
      </c>
      <c r="U6" s="21">
        <f t="shared" si="3"/>
        <v>1063510</v>
      </c>
      <c r="V6" s="21">
        <f t="shared" si="3"/>
        <v>360.64</v>
      </c>
      <c r="W6" s="21">
        <f t="shared" si="3"/>
        <v>2948.95</v>
      </c>
      <c r="X6" s="22">
        <f>IF(X7="",NA(),X7)</f>
        <v>117.29</v>
      </c>
      <c r="Y6" s="22">
        <f t="shared" ref="Y6:AG6" si="4">IF(Y7="",NA(),Y7)</f>
        <v>111.32</v>
      </c>
      <c r="Z6" s="22">
        <f t="shared" si="4"/>
        <v>111.86</v>
      </c>
      <c r="AA6" s="22">
        <f t="shared" si="4"/>
        <v>118.85</v>
      </c>
      <c r="AB6" s="22">
        <f t="shared" si="4"/>
        <v>117.27</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187.03</v>
      </c>
      <c r="AU6" s="22">
        <f t="shared" ref="AU6:BC6" si="6">IF(AU7="",NA(),AU7)</f>
        <v>174.85</v>
      </c>
      <c r="AV6" s="22">
        <f t="shared" si="6"/>
        <v>182.62</v>
      </c>
      <c r="AW6" s="22">
        <f t="shared" si="6"/>
        <v>199.15</v>
      </c>
      <c r="AX6" s="22">
        <f t="shared" si="6"/>
        <v>189.8</v>
      </c>
      <c r="AY6" s="22">
        <f t="shared" si="6"/>
        <v>166.51</v>
      </c>
      <c r="AZ6" s="22">
        <f t="shared" si="6"/>
        <v>172.47</v>
      </c>
      <c r="BA6" s="22">
        <f t="shared" si="6"/>
        <v>170.76</v>
      </c>
      <c r="BB6" s="22">
        <f t="shared" si="6"/>
        <v>169.11</v>
      </c>
      <c r="BC6" s="22">
        <f t="shared" si="6"/>
        <v>157.01</v>
      </c>
      <c r="BD6" s="21" t="str">
        <f>IF(BD7="","",IF(BD7="-","【-】","【"&amp;SUBSTITUTE(TEXT(BD7,"#,##0.00"),"-","△")&amp;"】"))</f>
        <v>【252.29】</v>
      </c>
      <c r="BE6" s="22">
        <f>IF(BE7="",NA(),BE7)</f>
        <v>274.79000000000002</v>
      </c>
      <c r="BF6" s="22">
        <f t="shared" ref="BF6:BN6" si="7">IF(BF7="",NA(),BF7)</f>
        <v>267.32</v>
      </c>
      <c r="BG6" s="22">
        <f t="shared" si="7"/>
        <v>265.67</v>
      </c>
      <c r="BH6" s="22">
        <f t="shared" si="7"/>
        <v>240.55</v>
      </c>
      <c r="BI6" s="22">
        <f t="shared" si="7"/>
        <v>229.85</v>
      </c>
      <c r="BJ6" s="22">
        <f t="shared" si="7"/>
        <v>198.51</v>
      </c>
      <c r="BK6" s="22">
        <f t="shared" si="7"/>
        <v>193.57</v>
      </c>
      <c r="BL6" s="22">
        <f t="shared" si="7"/>
        <v>200.12</v>
      </c>
      <c r="BM6" s="22">
        <f t="shared" si="7"/>
        <v>194.42</v>
      </c>
      <c r="BN6" s="22">
        <f t="shared" si="7"/>
        <v>195.5</v>
      </c>
      <c r="BO6" s="21" t="str">
        <f>IF(BO7="","",IF(BO7="-","【-】","【"&amp;SUBSTITUTE(TEXT(BO7,"#,##0.00"),"-","△")&amp;"】"))</f>
        <v>【268.07】</v>
      </c>
      <c r="BP6" s="22">
        <f>IF(BP7="",NA(),BP7)</f>
        <v>105.51</v>
      </c>
      <c r="BQ6" s="22">
        <f t="shared" ref="BQ6:BY6" si="8">IF(BQ7="",NA(),BQ7)</f>
        <v>100.82</v>
      </c>
      <c r="BR6" s="22">
        <f t="shared" si="8"/>
        <v>101.19</v>
      </c>
      <c r="BS6" s="22">
        <f t="shared" si="8"/>
        <v>107.96</v>
      </c>
      <c r="BT6" s="22">
        <f t="shared" si="8"/>
        <v>105.92</v>
      </c>
      <c r="BU6" s="22">
        <f t="shared" si="8"/>
        <v>103.28</v>
      </c>
      <c r="BV6" s="22">
        <f t="shared" si="8"/>
        <v>102.26</v>
      </c>
      <c r="BW6" s="22">
        <f t="shared" si="8"/>
        <v>98.26</v>
      </c>
      <c r="BX6" s="22">
        <f t="shared" si="8"/>
        <v>100.4</v>
      </c>
      <c r="BY6" s="22">
        <f t="shared" si="8"/>
        <v>96.51</v>
      </c>
      <c r="BZ6" s="21" t="str">
        <f>IF(BZ7="","",IF(BZ7="-","【-】","【"&amp;SUBSTITUTE(TEXT(BZ7,"#,##0.00"),"-","△")&amp;"】"))</f>
        <v>【97.47】</v>
      </c>
      <c r="CA6" s="22">
        <f>IF(CA7="",NA(),CA7)</f>
        <v>198.01</v>
      </c>
      <c r="CB6" s="22">
        <f t="shared" ref="CB6:CJ6" si="9">IF(CB7="",NA(),CB7)</f>
        <v>207.54</v>
      </c>
      <c r="CC6" s="22">
        <f t="shared" si="9"/>
        <v>193.63</v>
      </c>
      <c r="CD6" s="22">
        <f t="shared" si="9"/>
        <v>190.78</v>
      </c>
      <c r="CE6" s="22">
        <f t="shared" si="9"/>
        <v>196.05</v>
      </c>
      <c r="CF6" s="22">
        <f t="shared" si="9"/>
        <v>173.11</v>
      </c>
      <c r="CG6" s="22">
        <f t="shared" si="9"/>
        <v>174.34</v>
      </c>
      <c r="CH6" s="22">
        <f t="shared" si="9"/>
        <v>172.33</v>
      </c>
      <c r="CI6" s="22">
        <f t="shared" si="9"/>
        <v>172.8</v>
      </c>
      <c r="CJ6" s="22">
        <f t="shared" si="9"/>
        <v>180.94</v>
      </c>
      <c r="CK6" s="21" t="str">
        <f>IF(CK7="","",IF(CK7="-","【-】","【"&amp;SUBSTITUTE(TEXT(CK7,"#,##0.00"),"-","△")&amp;"】"))</f>
        <v>【174.75】</v>
      </c>
      <c r="CL6" s="22">
        <f>IF(CL7="",NA(),CL7)</f>
        <v>77.510000000000005</v>
      </c>
      <c r="CM6" s="22">
        <f t="shared" ref="CM6:CU6" si="10">IF(CM7="",NA(),CM7)</f>
        <v>79.31</v>
      </c>
      <c r="CN6" s="22">
        <f t="shared" si="10"/>
        <v>81.89</v>
      </c>
      <c r="CO6" s="22">
        <f t="shared" si="10"/>
        <v>81.739999999999995</v>
      </c>
      <c r="CP6" s="22">
        <f t="shared" si="10"/>
        <v>80.959999999999994</v>
      </c>
      <c r="CQ6" s="22">
        <f t="shared" si="10"/>
        <v>59.32</v>
      </c>
      <c r="CR6" s="22">
        <f t="shared" si="10"/>
        <v>59.12</v>
      </c>
      <c r="CS6" s="22">
        <f t="shared" si="10"/>
        <v>59.37</v>
      </c>
      <c r="CT6" s="22">
        <f t="shared" si="10"/>
        <v>58.84</v>
      </c>
      <c r="CU6" s="22">
        <f t="shared" si="10"/>
        <v>58.91</v>
      </c>
      <c r="CV6" s="21" t="str">
        <f>IF(CV7="","",IF(CV7="-","【-】","【"&amp;SUBSTITUTE(TEXT(CV7,"#,##0.00"),"-","△")&amp;"】"))</f>
        <v>【59.97】</v>
      </c>
      <c r="CW6" s="22">
        <f>IF(CW7="",NA(),CW7)</f>
        <v>94.35</v>
      </c>
      <c r="CX6" s="22">
        <f t="shared" ref="CX6:DF6" si="11">IF(CX7="",NA(),CX7)</f>
        <v>94.35</v>
      </c>
      <c r="CY6" s="22">
        <f t="shared" si="11"/>
        <v>94.38</v>
      </c>
      <c r="CZ6" s="22">
        <f t="shared" si="11"/>
        <v>93.95</v>
      </c>
      <c r="DA6" s="22">
        <f t="shared" si="11"/>
        <v>94.12</v>
      </c>
      <c r="DB6" s="22">
        <f t="shared" si="11"/>
        <v>93.74</v>
      </c>
      <c r="DC6" s="22">
        <f t="shared" si="11"/>
        <v>93.64</v>
      </c>
      <c r="DD6" s="22">
        <f t="shared" si="11"/>
        <v>93.68</v>
      </c>
      <c r="DE6" s="22">
        <f t="shared" si="11"/>
        <v>94.13</v>
      </c>
      <c r="DF6" s="22">
        <f t="shared" si="11"/>
        <v>93.84</v>
      </c>
      <c r="DG6" s="21" t="str">
        <f>IF(DG7="","",IF(DG7="-","【-】","【"&amp;SUBSTITUTE(TEXT(DG7,"#,##0.00"),"-","△")&amp;"】"))</f>
        <v>【89.76】</v>
      </c>
      <c r="DH6" s="22">
        <f>IF(DH7="",NA(),DH7)</f>
        <v>53.11</v>
      </c>
      <c r="DI6" s="22">
        <f t="shared" ref="DI6:DQ6" si="12">IF(DI7="",NA(),DI7)</f>
        <v>53.34</v>
      </c>
      <c r="DJ6" s="22">
        <f t="shared" si="12"/>
        <v>53.95</v>
      </c>
      <c r="DK6" s="22">
        <f t="shared" si="12"/>
        <v>54.67</v>
      </c>
      <c r="DL6" s="22">
        <f t="shared" si="12"/>
        <v>55.2</v>
      </c>
      <c r="DM6" s="22">
        <f t="shared" si="12"/>
        <v>49.23</v>
      </c>
      <c r="DN6" s="22">
        <f t="shared" si="12"/>
        <v>49.78</v>
      </c>
      <c r="DO6" s="22">
        <f t="shared" si="12"/>
        <v>50.32</v>
      </c>
      <c r="DP6" s="22">
        <f t="shared" si="12"/>
        <v>50.93</v>
      </c>
      <c r="DQ6" s="22">
        <f t="shared" si="12"/>
        <v>51.24</v>
      </c>
      <c r="DR6" s="21" t="str">
        <f>IF(DR7="","",IF(DR7="-","【-】","【"&amp;SUBSTITUTE(TEXT(DR7,"#,##0.00"),"-","△")&amp;"】"))</f>
        <v>【51.51】</v>
      </c>
      <c r="DS6" s="22">
        <f>IF(DS7="",NA(),DS7)</f>
        <v>19.32</v>
      </c>
      <c r="DT6" s="22">
        <f t="shared" ref="DT6:EB6" si="13">IF(DT7="",NA(),DT7)</f>
        <v>22.48</v>
      </c>
      <c r="DU6" s="22">
        <f t="shared" si="13"/>
        <v>24.35</v>
      </c>
      <c r="DV6" s="22">
        <f t="shared" si="13"/>
        <v>25.71</v>
      </c>
      <c r="DW6" s="22">
        <f t="shared" si="13"/>
        <v>28.02</v>
      </c>
      <c r="DX6" s="22">
        <f t="shared" si="13"/>
        <v>21.62</v>
      </c>
      <c r="DY6" s="22">
        <f t="shared" si="13"/>
        <v>22.79</v>
      </c>
      <c r="DZ6" s="22">
        <f t="shared" si="13"/>
        <v>24.26</v>
      </c>
      <c r="EA6" s="22">
        <f t="shared" si="13"/>
        <v>25.55</v>
      </c>
      <c r="EB6" s="22">
        <f t="shared" si="13"/>
        <v>26.73</v>
      </c>
      <c r="EC6" s="21" t="str">
        <f>IF(EC7="","",IF(EC7="-","【-】","【"&amp;SUBSTITUTE(TEXT(EC7,"#,##0.00"),"-","△")&amp;"】"))</f>
        <v>【23.75】</v>
      </c>
      <c r="ED6" s="22">
        <f>IF(ED7="",NA(),ED7)</f>
        <v>0.74</v>
      </c>
      <c r="EE6" s="22">
        <f t="shared" ref="EE6:EM6" si="14">IF(EE7="",NA(),EE7)</f>
        <v>0.77</v>
      </c>
      <c r="EF6" s="22">
        <f t="shared" si="14"/>
        <v>0.77</v>
      </c>
      <c r="EG6" s="22">
        <f t="shared" si="14"/>
        <v>0.72</v>
      </c>
      <c r="EH6" s="22">
        <f t="shared" si="14"/>
        <v>0.88</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41009</v>
      </c>
      <c r="D7" s="24">
        <v>46</v>
      </c>
      <c r="E7" s="24">
        <v>1</v>
      </c>
      <c r="F7" s="24">
        <v>0</v>
      </c>
      <c r="G7" s="24">
        <v>1</v>
      </c>
      <c r="H7" s="24" t="s">
        <v>93</v>
      </c>
      <c r="I7" s="24" t="s">
        <v>94</v>
      </c>
      <c r="J7" s="24" t="s">
        <v>95</v>
      </c>
      <c r="K7" s="24" t="s">
        <v>96</v>
      </c>
      <c r="L7" s="24" t="s">
        <v>97</v>
      </c>
      <c r="M7" s="24" t="s">
        <v>98</v>
      </c>
      <c r="N7" s="25" t="s">
        <v>99</v>
      </c>
      <c r="O7" s="25">
        <v>69.11</v>
      </c>
      <c r="P7" s="25">
        <v>99.73</v>
      </c>
      <c r="Q7" s="25">
        <v>3553</v>
      </c>
      <c r="R7" s="25">
        <v>1067486</v>
      </c>
      <c r="S7" s="25">
        <v>786.35</v>
      </c>
      <c r="T7" s="25">
        <v>1357.52</v>
      </c>
      <c r="U7" s="25">
        <v>1063510</v>
      </c>
      <c r="V7" s="25">
        <v>360.64</v>
      </c>
      <c r="W7" s="25">
        <v>2948.95</v>
      </c>
      <c r="X7" s="25">
        <v>117.29</v>
      </c>
      <c r="Y7" s="25">
        <v>111.32</v>
      </c>
      <c r="Z7" s="25">
        <v>111.86</v>
      </c>
      <c r="AA7" s="25">
        <v>118.85</v>
      </c>
      <c r="AB7" s="25">
        <v>117.27</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187.03</v>
      </c>
      <c r="AU7" s="25">
        <v>174.85</v>
      </c>
      <c r="AV7" s="25">
        <v>182.62</v>
      </c>
      <c r="AW7" s="25">
        <v>199.15</v>
      </c>
      <c r="AX7" s="25">
        <v>189.8</v>
      </c>
      <c r="AY7" s="25">
        <v>166.51</v>
      </c>
      <c r="AZ7" s="25">
        <v>172.47</v>
      </c>
      <c r="BA7" s="25">
        <v>170.76</v>
      </c>
      <c r="BB7" s="25">
        <v>169.11</v>
      </c>
      <c r="BC7" s="25">
        <v>157.01</v>
      </c>
      <c r="BD7" s="25">
        <v>252.29</v>
      </c>
      <c r="BE7" s="25">
        <v>274.79000000000002</v>
      </c>
      <c r="BF7" s="25">
        <v>267.32</v>
      </c>
      <c r="BG7" s="25">
        <v>265.67</v>
      </c>
      <c r="BH7" s="25">
        <v>240.55</v>
      </c>
      <c r="BI7" s="25">
        <v>229.85</v>
      </c>
      <c r="BJ7" s="25">
        <v>198.51</v>
      </c>
      <c r="BK7" s="25">
        <v>193.57</v>
      </c>
      <c r="BL7" s="25">
        <v>200.12</v>
      </c>
      <c r="BM7" s="25">
        <v>194.42</v>
      </c>
      <c r="BN7" s="25">
        <v>195.5</v>
      </c>
      <c r="BO7" s="25">
        <v>268.07</v>
      </c>
      <c r="BP7" s="25">
        <v>105.51</v>
      </c>
      <c r="BQ7" s="25">
        <v>100.82</v>
      </c>
      <c r="BR7" s="25">
        <v>101.19</v>
      </c>
      <c r="BS7" s="25">
        <v>107.96</v>
      </c>
      <c r="BT7" s="25">
        <v>105.92</v>
      </c>
      <c r="BU7" s="25">
        <v>103.28</v>
      </c>
      <c r="BV7" s="25">
        <v>102.26</v>
      </c>
      <c r="BW7" s="25">
        <v>98.26</v>
      </c>
      <c r="BX7" s="25">
        <v>100.4</v>
      </c>
      <c r="BY7" s="25">
        <v>96.51</v>
      </c>
      <c r="BZ7" s="25">
        <v>97.47</v>
      </c>
      <c r="CA7" s="25">
        <v>198.01</v>
      </c>
      <c r="CB7" s="25">
        <v>207.54</v>
      </c>
      <c r="CC7" s="25">
        <v>193.63</v>
      </c>
      <c r="CD7" s="25">
        <v>190.78</v>
      </c>
      <c r="CE7" s="25">
        <v>196.05</v>
      </c>
      <c r="CF7" s="25">
        <v>173.11</v>
      </c>
      <c r="CG7" s="25">
        <v>174.34</v>
      </c>
      <c r="CH7" s="25">
        <v>172.33</v>
      </c>
      <c r="CI7" s="25">
        <v>172.8</v>
      </c>
      <c r="CJ7" s="25">
        <v>180.94</v>
      </c>
      <c r="CK7" s="25">
        <v>174.75</v>
      </c>
      <c r="CL7" s="25">
        <v>77.510000000000005</v>
      </c>
      <c r="CM7" s="25">
        <v>79.31</v>
      </c>
      <c r="CN7" s="25">
        <v>81.89</v>
      </c>
      <c r="CO7" s="25">
        <v>81.739999999999995</v>
      </c>
      <c r="CP7" s="25">
        <v>80.959999999999994</v>
      </c>
      <c r="CQ7" s="25">
        <v>59.32</v>
      </c>
      <c r="CR7" s="25">
        <v>59.12</v>
      </c>
      <c r="CS7" s="25">
        <v>59.37</v>
      </c>
      <c r="CT7" s="25">
        <v>58.84</v>
      </c>
      <c r="CU7" s="25">
        <v>58.91</v>
      </c>
      <c r="CV7" s="25">
        <v>59.97</v>
      </c>
      <c r="CW7" s="25">
        <v>94.35</v>
      </c>
      <c r="CX7" s="25">
        <v>94.35</v>
      </c>
      <c r="CY7" s="25">
        <v>94.38</v>
      </c>
      <c r="CZ7" s="25">
        <v>93.95</v>
      </c>
      <c r="DA7" s="25">
        <v>94.12</v>
      </c>
      <c r="DB7" s="25">
        <v>93.74</v>
      </c>
      <c r="DC7" s="25">
        <v>93.64</v>
      </c>
      <c r="DD7" s="25">
        <v>93.68</v>
      </c>
      <c r="DE7" s="25">
        <v>94.13</v>
      </c>
      <c r="DF7" s="25">
        <v>93.84</v>
      </c>
      <c r="DG7" s="25">
        <v>89.76</v>
      </c>
      <c r="DH7" s="25">
        <v>53.11</v>
      </c>
      <c r="DI7" s="25">
        <v>53.34</v>
      </c>
      <c r="DJ7" s="25">
        <v>53.95</v>
      </c>
      <c r="DK7" s="25">
        <v>54.67</v>
      </c>
      <c r="DL7" s="25">
        <v>55.2</v>
      </c>
      <c r="DM7" s="25">
        <v>49.23</v>
      </c>
      <c r="DN7" s="25">
        <v>49.78</v>
      </c>
      <c r="DO7" s="25">
        <v>50.32</v>
      </c>
      <c r="DP7" s="25">
        <v>50.93</v>
      </c>
      <c r="DQ7" s="25">
        <v>51.24</v>
      </c>
      <c r="DR7" s="25">
        <v>51.51</v>
      </c>
      <c r="DS7" s="25">
        <v>19.32</v>
      </c>
      <c r="DT7" s="25">
        <v>22.48</v>
      </c>
      <c r="DU7" s="25">
        <v>24.35</v>
      </c>
      <c r="DV7" s="25">
        <v>25.71</v>
      </c>
      <c r="DW7" s="25">
        <v>28.02</v>
      </c>
      <c r="DX7" s="25">
        <v>21.62</v>
      </c>
      <c r="DY7" s="25">
        <v>22.79</v>
      </c>
      <c r="DZ7" s="25">
        <v>24.26</v>
      </c>
      <c r="EA7" s="25">
        <v>25.55</v>
      </c>
      <c r="EB7" s="25">
        <v>26.73</v>
      </c>
      <c r="EC7" s="25">
        <v>23.75</v>
      </c>
      <c r="ED7" s="25">
        <v>0.74</v>
      </c>
      <c r="EE7" s="25">
        <v>0.77</v>
      </c>
      <c r="EF7" s="25">
        <v>0.77</v>
      </c>
      <c r="EG7" s="25">
        <v>0.72</v>
      </c>
      <c r="EH7" s="25">
        <v>0.88</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2024-01-26T05:19:19Z</cp:lastPrinted>
  <dcterms:created xsi:type="dcterms:W3CDTF">2023-12-05T00:48:25Z</dcterms:created>
  <dcterms:modified xsi:type="dcterms:W3CDTF">2024-02-14T06:35:42Z</dcterms:modified>
  <cp:category/>
</cp:coreProperties>
</file>