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4\11_経営分析表の分析等について\03_回答データ\"/>
    </mc:Choice>
  </mc:AlternateContent>
  <workbookProtection workbookAlgorithmName="SHA-512" workbookHashValue="fFCVF6kChvGCWtT4VhgRzW+IVmxTuZsi2sTb9EWX9pSRmzlmAlLBH+rs0BG9qO0HWCJzJhh3O3tw7LotCUDyqw==" workbookSaltValue="y4bM4bGGE8ud6iR0lGzb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<sst xmlns="http://schemas.openxmlformats.org/spreadsheetml/2006/main" count="231" uniqueCount="117">
  <si>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</si>
  <si>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</si>
  <si>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</si>
  <si>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</si>
  <si>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</si>
  <si>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</si>
  <si>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</si>
  <si>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</si>
  <si>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</si>
  <si>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</si>
  <si>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</si>
  <si>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</si>
  <si>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</si>
  <si>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</si>
  <si>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</si>
  <si>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</si>
  <si>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</si>
  <si>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</si>
  <si>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</si>
  <si>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</si>
  <si>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</si>
  <si>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</si>
  <si>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</si>
  <si>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</si>
  <si>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</si>
  <si>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</si>
  <si>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</si>
  <si>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</si>
  <si>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</si>
  <si>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</si>
  <si>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</si>
  <si>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</si>
  <si>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</si>
  <si>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</si>
  <si>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</si>
  <si>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</si>
  <si>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</si>
  <si>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</si>
  <si>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</si>
  <si>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</si>
  <si>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</si>
  <si>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</si>
  <si>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</si>
  <si>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</si>
  <si>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</si>
  <si>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</si>
  <si>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</si>
  <si>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</si>
  <si>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</si>
  <si>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</si>
  <si>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</si>
  <si>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</si>
  <si>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</si>
  <si>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</si>
  <si>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</si>
  <si>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</si>
  <si>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</si>
  <si>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</si>
  <si>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</si>
  <si>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</si>
  <si>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</si>
  <si>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</si>
  <si>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</si>
  <si>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</si>
  <si>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</si>
  <si>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</si>
  <si>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</si>
  <si>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</si>
  <si>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</si>
  <si>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</si>
  <si>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</si>
  <si>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</si>
  <si>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</si>
  <si>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</si>
  <si>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</si>
  <si>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</si>
  <si>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</si>
  <si>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</si>
  <si>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</si>
  <si>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</si>
  <si>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</si>
  <si>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</si>
  <si>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</si>
  <si>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</si>
  <si>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</si>
  <si>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</si>
  <si>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</si>
  <si>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</si>
  <si>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</si>
  <si>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</si>
  <si>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</si>
  <si>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</si>
  <si>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</si>
  <si>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</si>
  <si>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</si>
  <si>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</si>
  <si>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</si>
  <si>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</si>
  <si>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</si>
  <si>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</si>
  <si>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</si>
  <si>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</si>
  <si>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</si>
  <si>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</si>
  <si>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</si>
  <si>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</si>
  <si>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</si>
  <si>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</si>
  <si>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</si>
  <si>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</si>
  <si>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</si>
  <si>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</si>
  <si>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</si>
  <si>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</si>
  <si>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「経常収支比率」、「経費回収率」は100%以上で推移し、累積欠損金も生じていないことや、「汚水処理原価」も類似団体平均と同等となっていることから、安定的な経営状況にあると言えます。
　「流動比率」は100%を下回っていますが、経営状況は黒字であり、企業債償還の財源も確保できていることから、支払能力に問題はありません。
　また、「企業債残高対事業規模比率」は、類似団体平均を上回っていますが、企業債の着実な償還により年々減少しています。
　この他、「施設利用率」は類似団体平均よりも高率で推移しております（※）。
※
「施設利用率」について、表に記載のＨ30年度本市実績は、国への実績報告時の数値ですが、その後の訂正により、正しくは次の通りとなります。H30：73.27。</t>
    <phoneticPr fontId="4"/>
  </si>
  <si>
    <t xml:space="preserve">　「有形固定資産減価償却率」は類似団体平均を下回っているものの、「管渠老朽化率」は類似団体平均と同等であり、「管渠改善率」は類似団体平均を下回っているため、管の更新のほか、長寿命化対策など適切な対策を講じていまいります。
</t>
    <phoneticPr fontId="4"/>
  </si>
  <si>
    <t>　本市下水道事業は安定的な経営状況となっておりますが、長期的には人口減少により下水道使用料などの収入が減少する一方で、老朽化の進行などによる施設の更新や維持管理などの費用が増加することが確実であり、厳しい経営環境となることが予想されます。
　そのため、将来を見据えて、個別訪問などによる水洗化率の向上や誤接続調査などの不明水対策による有収率の向上、施設の長寿命化によるライフサイクルコストの低減など、収入の確保・費用の低減に取り組み、安定的・効率的な経営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</si>
</sst>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0.13</c:v>
                </c:pt>
                <c:pt idx="1">
                  <c:v>0.2</c:v>
                </c:pt>
                <c:pt idx="2">
                  <c:v>0.25</c:v>
                </c:pt>
                <c:pt idx="3">
                  <c:v>0.22</c:v>
                </c:pt>
                <c:pt idx="4">
                  <c:v>0.18</c:v>
                </c:pt>
              </c:numCache>
            </c:numRef>
          </c:val>
          <c:extLst>
            <c:ext xmlns:c16="http://schemas.microsoft.com/office/drawing/2014/chart" uri="{C3380CC4-5D6E-409C-BE32-E72D297353CC}">
              <c16:uniqueId val="{00000000-DD9C-40DA-B8A7-2768E18351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DD9C-40DA-B8A7-2768E18351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88.83</c:v>
                </c:pt>
                <c:pt idx="1">
                  <c:v>75.72</c:v>
                </c:pt>
                <c:pt idx="2">
                  <c:v>63.8</c:v>
                </c:pt>
                <c:pt idx="3">
                  <c:v>70.78</c:v>
                </c:pt>
                <c:pt idx="4">
                  <c:v>70.33</c:v>
                </c:pt>
              </c:numCache>
            </c:numRef>
          </c:val>
          <c:extLst>
            <c:ext xmlns:c16="http://schemas.microsoft.com/office/drawing/2014/chart" uri="{C3380CC4-5D6E-409C-BE32-E72D297353CC}">
              <c16:uniqueId val="{00000000-0E56-4175-A2F2-4CFB13E995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0E56-4175-A2F2-4CFB13E995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99.65</c:v>
                </c:pt>
                <c:pt idx="1">
                  <c:v>99.73</c:v>
                </c:pt>
                <c:pt idx="2">
                  <c:v>99.69</c:v>
                </c:pt>
                <c:pt idx="3">
                  <c:v>99.67</c:v>
                </c:pt>
                <c:pt idx="4">
                  <c:v>99.72</c:v>
                </c:pt>
              </c:numCache>
            </c:numRef>
          </c:val>
          <c:extLst>
            <c:ext xmlns:c16="http://schemas.microsoft.com/office/drawing/2014/chart" uri="{C3380CC4-5D6E-409C-BE32-E72D297353CC}">
              <c16:uniqueId val="{00000000-7C06-45DB-922C-EB4D56F5EA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7C06-45DB-922C-EB4D56F5EA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110.75</c:v>
                </c:pt>
                <c:pt idx="1">
                  <c:v>110.99</c:v>
                </c:pt>
                <c:pt idx="2">
                  <c:v>107.55</c:v>
                </c:pt>
                <c:pt idx="3">
                  <c:v>110.53</c:v>
                </c:pt>
                <c:pt idx="4">
                  <c:v>108.83</c:v>
                </c:pt>
              </c:numCache>
            </c:numRef>
          </c:val>
          <c:extLst>
            <c:ext xmlns:c16="http://schemas.microsoft.com/office/drawing/2014/chart" uri="{C3380CC4-5D6E-409C-BE32-E72D297353CC}">
              <c16:uniqueId val="{00000000-F16A-4347-A9D4-58C4C89602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F16A-4347-A9D4-58C4C89602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41.37</c:v>
                </c:pt>
                <c:pt idx="1">
                  <c:v>42.4</c:v>
                </c:pt>
                <c:pt idx="2">
                  <c:v>43.29</c:v>
                </c:pt>
                <c:pt idx="3">
                  <c:v>44.18</c:v>
                </c:pt>
                <c:pt idx="4">
                  <c:v>45.83</c:v>
                </c:pt>
              </c:numCache>
            </c:numRef>
          </c:val>
          <c:extLst>
            <c:ext xmlns:c16="http://schemas.microsoft.com/office/drawing/2014/chart" uri="{C3380CC4-5D6E-409C-BE32-E72D297353CC}">
              <c16:uniqueId val="{00000000-10D8-4109-AF30-B3C34EC123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10D8-4109-AF30-B3C34EC123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6.71</c:v>
                </c:pt>
                <c:pt idx="1">
                  <c:v>8.1199999999999992</c:v>
                </c:pt>
                <c:pt idx="2">
                  <c:v>9.92</c:v>
                </c:pt>
                <c:pt idx="3">
                  <c:v>12.46</c:v>
                </c:pt>
                <c:pt idx="4">
                  <c:v>15.45</c:v>
                </c:pt>
              </c:numCache>
            </c:numRef>
          </c:val>
          <c:extLst>
            <c:ext xmlns:c16="http://schemas.microsoft.com/office/drawing/2014/chart" uri="{C3380CC4-5D6E-409C-BE32-E72D297353CC}">
              <c16:uniqueId val="{00000000-9D62-46C8-B8CB-676904987C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9D62-46C8-B8CB-676904987C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40-413D-82CF-60409580E9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4940-413D-82CF-60409580E9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74.69</c:v>
                </c:pt>
                <c:pt idx="1">
                  <c:v>67.39</c:v>
                </c:pt>
                <c:pt idx="2">
                  <c:v>59.22</c:v>
                </c:pt>
                <c:pt idx="3">
                  <c:v>56.93</c:v>
                </c:pt>
                <c:pt idx="4">
                  <c:v>34.869999999999997</c:v>
                </c:pt>
              </c:numCache>
            </c:numRef>
          </c:val>
          <c:extLst>
            <c:ext xmlns:c16="http://schemas.microsoft.com/office/drawing/2014/chart" uri="{C3380CC4-5D6E-409C-BE32-E72D297353CC}">
              <c16:uniqueId val="{00000000-DAA5-4A73-87E1-58876E94DB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DAA5-4A73-87E1-58876E94DB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642.27</c:v>
                </c:pt>
                <c:pt idx="1">
                  <c:v>624.37</c:v>
                </c:pt>
                <c:pt idx="2">
                  <c:v>663.15</c:v>
                </c:pt>
                <c:pt idx="3">
                  <c:v>609.77</c:v>
                </c:pt>
                <c:pt idx="4">
                  <c:v>591.38</c:v>
                </c:pt>
              </c:numCache>
            </c:numRef>
          </c:val>
          <c:extLst>
            <c:ext xmlns:c16="http://schemas.microsoft.com/office/drawing/2014/chart" uri="{C3380CC4-5D6E-409C-BE32-E72D297353CC}">
              <c16:uniqueId val="{00000000-3697-4B49-81EB-F1FD56B05D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3697-4B49-81EB-F1FD56B05D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124.17</c:v>
                </c:pt>
                <c:pt idx="1">
                  <c:v>123.79</c:v>
                </c:pt>
                <c:pt idx="2">
                  <c:v>115.87</c:v>
                </c:pt>
                <c:pt idx="3">
                  <c:v>122.57</c:v>
                </c:pt>
                <c:pt idx="4">
                  <c:v>117.68</c:v>
                </c:pt>
              </c:numCache>
            </c:numRef>
          </c:val>
          <c:extLst>
            <c:ext xmlns:c16="http://schemas.microsoft.com/office/drawing/2014/chart" uri="{C3380CC4-5D6E-409C-BE32-E72D297353CC}">
              <c16:uniqueId val="{00000000-C5DA-4EB0-94FA-25F7F55584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C5DA-4EB0-94FA-25F7F55584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119.74</c:v>
                </c:pt>
                <c:pt idx="1">
                  <c:v>119.85</c:v>
                </c:pt>
                <c:pt idx="2">
                  <c:v>115.7</c:v>
                </c:pt>
                <c:pt idx="3">
                  <c:v>116.1</c:v>
                </c:pt>
                <c:pt idx="4">
                  <c:v>122.49</c:v>
                </c:pt>
              </c:numCache>
            </c:numRef>
          </c:val>
          <c:extLst>
            <c:ext xmlns:c16="http://schemas.microsoft.com/office/drawing/2014/chart" uri="{C3380CC4-5D6E-409C-BE32-E72D297353CC}">
              <c16:uniqueId val="{00000000-69A3-4456-A09A-A428165B73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69A3-4456-A09A-A428165B73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仙台市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政令市等</v>
      </c>
      <c r="X8" s="35"/>
      <c r="Y8" s="35"/>
      <c r="Z8" s="35"/>
      <c r="AA8" s="35"/>
      <c r="AB8" s="35"/>
      <c r="AC8" s="35"/>
      <c r="AD8" s="36" t="str">
        <f>データ!$M$6</f>
        <v>非設置</v>
      </c>
      <c r="AE8" s="36"/>
      <c r="AF8" s="36"/>
      <c r="AG8" s="36"/>
      <c r="AH8" s="36"/>
      <c r="AI8" s="36"/>
      <c r="AJ8" s="36"/>
      <c r="AK8" s="3"/>
      <c r="AL8" s="37">
        <f>データ!S6</f>
        <v>1067486</v>
      </c>
      <c r="AM8" s="37"/>
      <c r="AN8" s="37"/>
      <c r="AO8" s="37"/>
      <c r="AP8" s="37"/>
      <c r="AQ8" s="37"/>
      <c r="AR8" s="37"/>
      <c r="AS8" s="37"/>
      <c r="AT8" s="38">
        <f>データ!T6</f>
        <v>786.35</v>
      </c>
      <c r="AU8" s="38"/>
      <c r="AV8" s="38"/>
      <c r="AW8" s="38"/>
      <c r="AX8" s="38"/>
      <c r="AY8" s="38"/>
      <c r="AZ8" s="38"/>
      <c r="BA8" s="38"/>
      <c r="BB8" s="38">
        <f>データ!U6</f>
        <v>1357.52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71.7</v>
      </c>
      <c r="J10" s="38"/>
      <c r="K10" s="38"/>
      <c r="L10" s="38"/>
      <c r="M10" s="38"/>
      <c r="N10" s="38"/>
      <c r="O10" s="38"/>
      <c r="P10" s="38">
        <f>データ!P6</f>
        <v>98.54</v>
      </c>
      <c r="Q10" s="38"/>
      <c r="R10" s="38"/>
      <c r="S10" s="38"/>
      <c r="T10" s="38"/>
      <c r="U10" s="38"/>
      <c r="V10" s="38"/>
      <c r="W10" s="38">
        <f>データ!Q6</f>
        <v>84.8</v>
      </c>
      <c r="X10" s="38"/>
      <c r="Y10" s="38"/>
      <c r="Z10" s="38"/>
      <c r="AA10" s="38"/>
      <c r="AB10" s="38"/>
      <c r="AC10" s="38"/>
      <c r="AD10" s="37">
        <f>データ!R6</f>
        <v>1917</v>
      </c>
      <c r="AE10" s="37"/>
      <c r="AF10" s="37"/>
      <c r="AG10" s="37"/>
      <c r="AH10" s="37"/>
      <c r="AI10" s="37"/>
      <c r="AJ10" s="37"/>
      <c r="AK10" s="2"/>
      <c r="AL10" s="37">
        <f>データ!V6</f>
        <v>1047783</v>
      </c>
      <c r="AM10" s="37"/>
      <c r="AN10" s="37"/>
      <c r="AO10" s="37"/>
      <c r="AP10" s="37"/>
      <c r="AQ10" s="37"/>
      <c r="AR10" s="37"/>
      <c r="AS10" s="37"/>
      <c r="AT10" s="38">
        <f>データ!W6</f>
        <v>172.39</v>
      </c>
      <c r="AU10" s="38"/>
      <c r="AV10" s="38"/>
      <c r="AW10" s="38"/>
      <c r="AX10" s="38"/>
      <c r="AY10" s="38"/>
      <c r="AZ10" s="38"/>
      <c r="BA10" s="38"/>
      <c r="BB10" s="38">
        <f>データ!X6</f>
        <v>6077.98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mjAfkGaGSqhfHUNXqt7muk4N/dAp7RHvNr8ZJjRHYemjezTuMwGWGP+0cEqkdlxOsFxlDV4PS/h/ZepwriUaA==" saltValue="tqZML/262kCUPyn3iYInJ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41009</v>
      </c>
      <c r="D6" s="19">
        <f t="shared" si="3"/>
        <v>46</v>
      </c>
      <c r="E6" s="19">
        <f t="shared" si="3"/>
        <v>17</v>
      </c>
      <c r="F6" s="19">
        <f t="shared" si="3"/>
        <v>1</v>
      </c>
      <c r="G6" s="19">
        <f t="shared" si="3"/>
        <v>0</v>
      </c>
      <c r="H6" s="19" t="str">
        <f t="shared" si="3"/>
        <v>宮城県　仙台市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71.7</v>
      </c>
      <c r="P6" s="20">
        <f t="shared" si="3"/>
        <v>98.54</v>
      </c>
      <c r="Q6" s="20">
        <f t="shared" si="3"/>
        <v>84.8</v>
      </c>
      <c r="R6" s="20">
        <f t="shared" si="3"/>
        <v>1917</v>
      </c>
      <c r="S6" s="20">
        <f t="shared" si="3"/>
        <v>1067486</v>
      </c>
      <c r="T6" s="20">
        <f t="shared" si="3"/>
        <v>786.35</v>
      </c>
      <c r="U6" s="20">
        <f t="shared" si="3"/>
        <v>1357.52</v>
      </c>
      <c r="V6" s="20">
        <f t="shared" si="3"/>
        <v>1047783</v>
      </c>
      <c r="W6" s="20">
        <f t="shared" si="3"/>
        <v>172.39</v>
      </c>
      <c r="X6" s="20">
        <f t="shared" si="3"/>
        <v>6077.98</v>
      </c>
      <c r="Y6" s="21">
        <f>IF(Y7="",NA(),Y7)</f>
        <v>110.75</v>
      </c>
      <c r="Z6" s="21">
        <f t="shared" ref="Z6:AH6" si="4">IF(Z7="",NA(),Z7)</f>
        <v>110.99</v>
      </c>
      <c r="AA6" s="21">
        <f t="shared" si="4"/>
        <v>107.55</v>
      </c>
      <c r="AB6" s="21">
        <f t="shared" si="4"/>
        <v>110.53</v>
      </c>
      <c r="AC6" s="21">
        <f t="shared" si="4"/>
        <v>108.83</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74.69</v>
      </c>
      <c r="AV6" s="21">
        <f t="shared" ref="AV6:BD6" si="6">IF(AV7="",NA(),AV7)</f>
        <v>67.39</v>
      </c>
      <c r="AW6" s="21">
        <f t="shared" si="6"/>
        <v>59.22</v>
      </c>
      <c r="AX6" s="21">
        <f t="shared" si="6"/>
        <v>56.93</v>
      </c>
      <c r="AY6" s="21">
        <f t="shared" si="6"/>
        <v>34.869999999999997</v>
      </c>
      <c r="AZ6" s="21">
        <f t="shared" si="6"/>
        <v>70.08</v>
      </c>
      <c r="BA6" s="21">
        <f t="shared" si="6"/>
        <v>72.92</v>
      </c>
      <c r="BB6" s="21">
        <f t="shared" si="6"/>
        <v>71.39</v>
      </c>
      <c r="BC6" s="21">
        <f t="shared" si="6"/>
        <v>74.09</v>
      </c>
      <c r="BD6" s="21">
        <f t="shared" si="6"/>
        <v>71.900000000000006</v>
      </c>
      <c r="BE6" s="20" t="str">
        <f>IF(BE7="","",IF(BE7="-","【-】","【"&amp;SUBSTITUTE(TEXT(BE7,"#,##0.00"),"-","△")&amp;"】"))</f>
        <v>【73.44】</v>
      </c>
      <c r="BF6" s="21">
        <f>IF(BF7="",NA(),BF7)</f>
        <v>642.27</v>
      </c>
      <c r="BG6" s="21">
        <f t="shared" ref="BG6:BO6" si="7">IF(BG7="",NA(),BG7)</f>
        <v>624.37</v>
      </c>
      <c r="BH6" s="21">
        <f t="shared" si="7"/>
        <v>663.15</v>
      </c>
      <c r="BI6" s="21">
        <f t="shared" si="7"/>
        <v>609.77</v>
      </c>
      <c r="BJ6" s="21">
        <f t="shared" si="7"/>
        <v>591.38</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124.17</v>
      </c>
      <c r="BR6" s="21">
        <f t="shared" ref="BR6:BZ6" si="8">IF(BR7="",NA(),BR7)</f>
        <v>123.79</v>
      </c>
      <c r="BS6" s="21">
        <f t="shared" si="8"/>
        <v>115.87</v>
      </c>
      <c r="BT6" s="21">
        <f t="shared" si="8"/>
        <v>122.57</v>
      </c>
      <c r="BU6" s="21">
        <f t="shared" si="8"/>
        <v>117.68</v>
      </c>
      <c r="BV6" s="21">
        <f t="shared" si="8"/>
        <v>112.43</v>
      </c>
      <c r="BW6" s="21">
        <f t="shared" si="8"/>
        <v>110.92</v>
      </c>
      <c r="BX6" s="21">
        <f t="shared" si="8"/>
        <v>105.67</v>
      </c>
      <c r="BY6" s="21">
        <f t="shared" si="8"/>
        <v>105.37</v>
      </c>
      <c r="BZ6" s="21">
        <f t="shared" si="8"/>
        <v>99.93</v>
      </c>
      <c r="CA6" s="20" t="str">
        <f>IF(CA7="","",IF(CA7="-","【-】","【"&amp;SUBSTITUTE(TEXT(CA7,"#,##0.00"),"-","△")&amp;"】"))</f>
        <v>【97.61】</v>
      </c>
      <c r="CB6" s="21">
        <f>IF(CB7="",NA(),CB7)</f>
        <v>119.74</v>
      </c>
      <c r="CC6" s="21">
        <f t="shared" ref="CC6:CK6" si="9">IF(CC7="",NA(),CC7)</f>
        <v>119.85</v>
      </c>
      <c r="CD6" s="21">
        <f t="shared" si="9"/>
        <v>115.7</v>
      </c>
      <c r="CE6" s="21">
        <f t="shared" si="9"/>
        <v>116.1</v>
      </c>
      <c r="CF6" s="21">
        <f t="shared" si="9"/>
        <v>122.49</v>
      </c>
      <c r="CG6" s="21">
        <f t="shared" si="9"/>
        <v>118.55</v>
      </c>
      <c r="CH6" s="21">
        <f t="shared" si="9"/>
        <v>119.33</v>
      </c>
      <c r="CI6" s="21">
        <f t="shared" si="9"/>
        <v>118.72</v>
      </c>
      <c r="CJ6" s="21">
        <f t="shared" si="9"/>
        <v>120.5</v>
      </c>
      <c r="CK6" s="21">
        <f t="shared" si="9"/>
        <v>127.3</v>
      </c>
      <c r="CL6" s="20" t="str">
        <f>IF(CL7="","",IF(CL7="-","【-】","【"&amp;SUBSTITUTE(TEXT(CL7,"#,##0.00"),"-","△")&amp;"】"))</f>
        <v>【138.29】</v>
      </c>
      <c r="CM6" s="21">
        <f>IF(CM7="",NA(),CM7)</f>
        <v>88.83</v>
      </c>
      <c r="CN6" s="21">
        <f t="shared" ref="CN6:CV6" si="10">IF(CN7="",NA(),CN7)</f>
        <v>75.72</v>
      </c>
      <c r="CO6" s="21">
        <f t="shared" si="10"/>
        <v>63.8</v>
      </c>
      <c r="CP6" s="21">
        <f t="shared" si="10"/>
        <v>70.78</v>
      </c>
      <c r="CQ6" s="21">
        <f t="shared" si="10"/>
        <v>70.33</v>
      </c>
      <c r="CR6" s="21">
        <f t="shared" si="10"/>
        <v>57.38</v>
      </c>
      <c r="CS6" s="21">
        <f t="shared" si="10"/>
        <v>58.09</v>
      </c>
      <c r="CT6" s="21">
        <f t="shared" si="10"/>
        <v>58.16</v>
      </c>
      <c r="CU6" s="21">
        <f t="shared" si="10"/>
        <v>58.91</v>
      </c>
      <c r="CV6" s="21">
        <f t="shared" si="10"/>
        <v>58.31</v>
      </c>
      <c r="CW6" s="20" t="str">
        <f>IF(CW7="","",IF(CW7="-","【-】","【"&amp;SUBSTITUTE(TEXT(CW7,"#,##0.00"),"-","△")&amp;"】"))</f>
        <v>【59.10】</v>
      </c>
      <c r="CX6" s="21">
        <f>IF(CX7="",NA(),CX7)</f>
        <v>99.65</v>
      </c>
      <c r="CY6" s="21">
        <f t="shared" ref="CY6:DG6" si="11">IF(CY7="",NA(),CY7)</f>
        <v>99.73</v>
      </c>
      <c r="CZ6" s="21">
        <f t="shared" si="11"/>
        <v>99.69</v>
      </c>
      <c r="DA6" s="21">
        <f t="shared" si="11"/>
        <v>99.67</v>
      </c>
      <c r="DB6" s="21">
        <f t="shared" si="11"/>
        <v>99.72</v>
      </c>
      <c r="DC6" s="21">
        <f t="shared" si="11"/>
        <v>98.98</v>
      </c>
      <c r="DD6" s="21">
        <f t="shared" si="11"/>
        <v>99.01</v>
      </c>
      <c r="DE6" s="21">
        <f t="shared" si="11"/>
        <v>99.1</v>
      </c>
      <c r="DF6" s="21">
        <f t="shared" si="11"/>
        <v>99.16</v>
      </c>
      <c r="DG6" s="21">
        <f t="shared" si="11"/>
        <v>99.21</v>
      </c>
      <c r="DH6" s="20" t="str">
        <f>IF(DH7="","",IF(DH7="-","【-】","【"&amp;SUBSTITUTE(TEXT(DH7,"#,##0.00"),"-","△")&amp;"】"))</f>
        <v>【95.82】</v>
      </c>
      <c r="DI6" s="21">
        <f>IF(DI7="",NA(),DI7)</f>
        <v>41.37</v>
      </c>
      <c r="DJ6" s="21">
        <f t="shared" ref="DJ6:DR6" si="12">IF(DJ7="",NA(),DJ7)</f>
        <v>42.4</v>
      </c>
      <c r="DK6" s="21">
        <f t="shared" si="12"/>
        <v>43.29</v>
      </c>
      <c r="DL6" s="21">
        <f t="shared" si="12"/>
        <v>44.18</v>
      </c>
      <c r="DM6" s="21">
        <f t="shared" si="12"/>
        <v>45.83</v>
      </c>
      <c r="DN6" s="21">
        <f t="shared" si="12"/>
        <v>47.06</v>
      </c>
      <c r="DO6" s="21">
        <f t="shared" si="12"/>
        <v>48.25</v>
      </c>
      <c r="DP6" s="21">
        <f t="shared" si="12"/>
        <v>49.35</v>
      </c>
      <c r="DQ6" s="21">
        <f t="shared" si="12"/>
        <v>50.38</v>
      </c>
      <c r="DR6" s="21">
        <f t="shared" si="12"/>
        <v>51.54</v>
      </c>
      <c r="DS6" s="20" t="str">
        <f>IF(DS7="","",IF(DS7="-","【-】","【"&amp;SUBSTITUTE(TEXT(DS7,"#,##0.00"),"-","△")&amp;"】"))</f>
        <v>【39.74】</v>
      </c>
      <c r="DT6" s="21">
        <f>IF(DT7="",NA(),DT7)</f>
        <v>6.71</v>
      </c>
      <c r="DU6" s="21">
        <f t="shared" ref="DU6:EC6" si="13">IF(DU7="",NA(),DU7)</f>
        <v>8.1199999999999992</v>
      </c>
      <c r="DV6" s="21">
        <f t="shared" si="13"/>
        <v>9.92</v>
      </c>
      <c r="DW6" s="21">
        <f t="shared" si="13"/>
        <v>12.46</v>
      </c>
      <c r="DX6" s="21">
        <f t="shared" si="13"/>
        <v>15.45</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0.13</v>
      </c>
      <c r="EF6" s="21">
        <f t="shared" ref="EF6:EN6" si="14">IF(EF7="",NA(),EF7)</f>
        <v>0.2</v>
      </c>
      <c r="EG6" s="21">
        <f t="shared" si="14"/>
        <v>0.25</v>
      </c>
      <c r="EH6" s="21">
        <f t="shared" si="14"/>
        <v>0.22</v>
      </c>
      <c r="EI6" s="21">
        <f t="shared" si="14"/>
        <v>0.18</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41009</v>
      </c>
      <c r="D7" s="23">
        <v>46</v>
      </c>
      <c r="E7" s="23">
        <v>17</v>
      </c>
      <c r="F7" s="23">
        <v>1</v>
      </c>
      <c r="G7" s="23">
        <v>0</v>
      </c>
      <c r="H7" s="23" t="s">
        <v>96</v>
      </c>
      <c r="I7" s="23" t="s">
        <v>97</v>
      </c>
      <c r="J7" s="23" t="s">
        <v>98</v>
      </c>
      <c r="K7" s="23" t="s">
        <v>99</v>
      </c>
      <c r="L7" s="23" t="s">
        <v>100</v>
      </c>
      <c r="M7" s="23" t="s">
        <v>101</v>
      </c>
      <c r="N7" s="24" t="s">
        <v>102</v>
      </c>
      <c r="O7" s="24">
        <v>71.7</v>
      </c>
      <c r="P7" s="24">
        <v>98.54</v>
      </c>
      <c r="Q7" s="24">
        <v>84.8</v>
      </c>
      <c r="R7" s="24">
        <v>1917</v>
      </c>
      <c r="S7" s="24">
        <v>1067486</v>
      </c>
      <c r="T7" s="24">
        <v>786.35</v>
      </c>
      <c r="U7" s="24">
        <v>1357.52</v>
      </c>
      <c r="V7" s="24">
        <v>1047783</v>
      </c>
      <c r="W7" s="24">
        <v>172.39</v>
      </c>
      <c r="X7" s="24">
        <v>6077.98</v>
      </c>
      <c r="Y7" s="24">
        <v>110.75</v>
      </c>
      <c r="Z7" s="24">
        <v>110.99</v>
      </c>
      <c r="AA7" s="24">
        <v>107.55</v>
      </c>
      <c r="AB7" s="24">
        <v>110.53</v>
      </c>
      <c r="AC7" s="24">
        <v>108.83</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74.69</v>
      </c>
      <c r="AV7" s="24">
        <v>67.39</v>
      </c>
      <c r="AW7" s="24">
        <v>59.22</v>
      </c>
      <c r="AX7" s="24">
        <v>56.93</v>
      </c>
      <c r="AY7" s="24">
        <v>34.869999999999997</v>
      </c>
      <c r="AZ7" s="24">
        <v>70.08</v>
      </c>
      <c r="BA7" s="24">
        <v>72.92</v>
      </c>
      <c r="BB7" s="24">
        <v>71.39</v>
      </c>
      <c r="BC7" s="24">
        <v>74.09</v>
      </c>
      <c r="BD7" s="24">
        <v>71.900000000000006</v>
      </c>
      <c r="BE7" s="24">
        <v>73.44</v>
      </c>
      <c r="BF7" s="24">
        <v>642.27</v>
      </c>
      <c r="BG7" s="24">
        <v>624.37</v>
      </c>
      <c r="BH7" s="24">
        <v>663.15</v>
      </c>
      <c r="BI7" s="24">
        <v>609.77</v>
      </c>
      <c r="BJ7" s="24">
        <v>591.38</v>
      </c>
      <c r="BK7" s="24">
        <v>537.13</v>
      </c>
      <c r="BL7" s="24">
        <v>531.38</v>
      </c>
      <c r="BM7" s="24">
        <v>551.04</v>
      </c>
      <c r="BN7" s="24">
        <v>523.58000000000004</v>
      </c>
      <c r="BO7" s="24">
        <v>508.99</v>
      </c>
      <c r="BP7" s="24">
        <v>652.82000000000005</v>
      </c>
      <c r="BQ7" s="24">
        <v>124.17</v>
      </c>
      <c r="BR7" s="24">
        <v>123.79</v>
      </c>
      <c r="BS7" s="24">
        <v>115.87</v>
      </c>
      <c r="BT7" s="24">
        <v>122.57</v>
      </c>
      <c r="BU7" s="24">
        <v>117.68</v>
      </c>
      <c r="BV7" s="24">
        <v>112.43</v>
      </c>
      <c r="BW7" s="24">
        <v>110.92</v>
      </c>
      <c r="BX7" s="24">
        <v>105.67</v>
      </c>
      <c r="BY7" s="24">
        <v>105.37</v>
      </c>
      <c r="BZ7" s="24">
        <v>99.93</v>
      </c>
      <c r="CA7" s="24">
        <v>97.61</v>
      </c>
      <c r="CB7" s="24">
        <v>119.74</v>
      </c>
      <c r="CC7" s="24">
        <v>119.85</v>
      </c>
      <c r="CD7" s="24">
        <v>115.7</v>
      </c>
      <c r="CE7" s="24">
        <v>116.1</v>
      </c>
      <c r="CF7" s="24">
        <v>122.49</v>
      </c>
      <c r="CG7" s="24">
        <v>118.55</v>
      </c>
      <c r="CH7" s="24">
        <v>119.33</v>
      </c>
      <c r="CI7" s="24">
        <v>118.72</v>
      </c>
      <c r="CJ7" s="24">
        <v>120.5</v>
      </c>
      <c r="CK7" s="24">
        <v>127.3</v>
      </c>
      <c r="CL7" s="24">
        <v>138.29</v>
      </c>
      <c r="CM7" s="24">
        <v>88.83</v>
      </c>
      <c r="CN7" s="24">
        <v>75.72</v>
      </c>
      <c r="CO7" s="24">
        <v>63.8</v>
      </c>
      <c r="CP7" s="24">
        <v>70.78</v>
      </c>
      <c r="CQ7" s="24">
        <v>70.33</v>
      </c>
      <c r="CR7" s="24">
        <v>57.38</v>
      </c>
      <c r="CS7" s="24">
        <v>58.09</v>
      </c>
      <c r="CT7" s="24">
        <v>58.16</v>
      </c>
      <c r="CU7" s="24">
        <v>58.91</v>
      </c>
      <c r="CV7" s="24">
        <v>58.31</v>
      </c>
      <c r="CW7" s="24">
        <v>59.1</v>
      </c>
      <c r="CX7" s="24">
        <v>99.65</v>
      </c>
      <c r="CY7" s="24">
        <v>99.73</v>
      </c>
      <c r="CZ7" s="24">
        <v>99.69</v>
      </c>
      <c r="DA7" s="24">
        <v>99.67</v>
      </c>
      <c r="DB7" s="24">
        <v>99.72</v>
      </c>
      <c r="DC7" s="24">
        <v>98.98</v>
      </c>
      <c r="DD7" s="24">
        <v>99.01</v>
      </c>
      <c r="DE7" s="24">
        <v>99.1</v>
      </c>
      <c r="DF7" s="24">
        <v>99.16</v>
      </c>
      <c r="DG7" s="24">
        <v>99.21</v>
      </c>
      <c r="DH7" s="24">
        <v>95.82</v>
      </c>
      <c r="DI7" s="24">
        <v>41.37</v>
      </c>
      <c r="DJ7" s="24">
        <v>42.4</v>
      </c>
      <c r="DK7" s="24">
        <v>43.29</v>
      </c>
      <c r="DL7" s="24">
        <v>44.18</v>
      </c>
      <c r="DM7" s="24">
        <v>45.83</v>
      </c>
      <c r="DN7" s="24">
        <v>47.06</v>
      </c>
      <c r="DO7" s="24">
        <v>48.25</v>
      </c>
      <c r="DP7" s="24">
        <v>49.35</v>
      </c>
      <c r="DQ7" s="24">
        <v>50.38</v>
      </c>
      <c r="DR7" s="24">
        <v>51.54</v>
      </c>
      <c r="DS7" s="24">
        <v>39.74</v>
      </c>
      <c r="DT7" s="24">
        <v>6.71</v>
      </c>
      <c r="DU7" s="24">
        <v>8.1199999999999992</v>
      </c>
      <c r="DV7" s="24">
        <v>9.92</v>
      </c>
      <c r="DW7" s="24">
        <v>12.46</v>
      </c>
      <c r="DX7" s="24">
        <v>15.45</v>
      </c>
      <c r="DY7" s="24">
        <v>9.6300000000000008</v>
      </c>
      <c r="DZ7" s="24">
        <v>10.76</v>
      </c>
      <c r="EA7" s="24">
        <v>12.06</v>
      </c>
      <c r="EB7" s="24">
        <v>13.41</v>
      </c>
      <c r="EC7" s="24">
        <v>15.06</v>
      </c>
      <c r="ED7" s="24">
        <v>7.62</v>
      </c>
      <c r="EE7" s="24">
        <v>0.13</v>
      </c>
      <c r="EF7" s="24">
        <v>0.2</v>
      </c>
      <c r="EG7" s="24">
        <v>0.25</v>
      </c>
      <c r="EH7" s="24">
        <v>0.22</v>
      </c>
      <c r="EI7" s="24">
        <v>0.18</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2024-01-24T07:20:18Z</cp:lastPrinted>
  <dcterms:created xsi:type="dcterms:W3CDTF">2023-12-12T00:42:38Z</dcterms:created>
  <dcterms:modified xsi:type="dcterms:W3CDTF">2024-01-24T07:20:20Z</dcterms:modified>
  <cp:category/>
</cp:coreProperties>
</file>