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afi001\0000000全庁共通\04 財政局\財政課\【1月29日午後5時〆】公営企業に係る経営比較分析表（令和４年度決算）\02_回答様式\"/>
    </mc:Choice>
  </mc:AlternateContent>
  <workbookProtection workbookAlgorithmName="SHA-512" workbookHashValue="w0u4NpwEpnc2TMfirPddBuB+lGocc//GfjI+cmKsMHoznRcw8NV2nrijbA3dfYyCRIOrQT9Jpa3aI/Dx7rZCNA==" workbookSaltValue="kwxW4DBMzjKEfYaOMegDKw=="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<sst xmlns="http://schemas.openxmlformats.org/spreadsheetml/2006/main" count="228" uniqueCount="112">
  <si>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</si>
  <si>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</si>
  <si>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</si>
  <si>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</si>
  <si>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</si>
  <si>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</si>
  <si>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</si>
  <si>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</si>
  <si>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</si>
  <si>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</si>
  <si>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</si>
  <si>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</si>
  <si>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</si>
  <si>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</si>
  <si>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</si>
  <si>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</si>
  <si>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</si>
  <si>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</si>
  <si>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</si>
  <si>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</si>
  <si>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</si>
  <si>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</si>
  <si>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</si>
  <si>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</si>
  <si>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</si>
  <si>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</si>
  <si>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</si>
  <si>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</si>
  <si>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</si>
  <si>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</si>
  <si>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</si>
  <si>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</si>
  <si>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</si>
  <si>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</si>
  <si>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</si>
  <si>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</si>
  <si>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</si>
  <si>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</si>
  <si>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</si>
  <si>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</si>
  <si>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</si>
  <si>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</si>
  <si>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</si>
  <si>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</si>
  <si>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</si>
  <si>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</si>
  <si>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</si>
  <si>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</si>
  <si>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</si>
  <si>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</si>
  <si>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</si>
  <si>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</si>
  <si>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</si>
  <si>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</si>
  <si>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</si>
  <si>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</si>
  <si>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</si>
  <si>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</si>
  <si>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</si>
  <si>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</si>
  <si>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</si>
  <si>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</si>
  <si>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</si>
  <si>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</si>
  <si>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</si>
  <si>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</si>
  <si>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</si>
  <si>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</si>
  <si>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</si>
  <si>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</si>
  <si>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</si>
  <si>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</si>
  <si>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</si>
  <si>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</si>
  <si>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</si>
  <si>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</si>
  <si>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</si>
  <si>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</si>
  <si>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</si>
  <si>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</si>
  <si>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</si>
  <si>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</si>
  <si>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</si>
  <si>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</si>
  <si>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</si>
  <si>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</si>
  <si>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</si>
  <si>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</si>
  <si>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</si>
  <si>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</si>
  <si>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</si>
  <si>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</si>
  <si>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さいたま市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</si>
  <si>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</si>
  <si>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</si>
  <si>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</si>
  <si>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</si>
  <si>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</si>
  <si>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</si>
  <si>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</si>
  <si>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</si>
  <si>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</si>
  <si>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</si>
  <si>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</si>
  <si>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</si>
  <si>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</si>
  <si>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</si>
  <si>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</si>
  <si>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</si>
  <si>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現状では、施設及び経営の効率性は良好な状態を維持しています。しかし、将来的には水需要の減少により給水収益の減少が見込まれる一方で、更新時期を迎える水道施設や施設整備に伴う減価償却費等は増加傾向にあるため、健全な財政運営を維持することが厳しくなってくることが予測され、水需要に応じた施設規模や組織の見直しの検討も必要となっています。
　健全経営を維持するために、財政健全化の推進、包括的な民間委託の導入の更なる検討や管路の長寿命化及び更新延長の平準化、水需要動向に応じた水道料金体系の検討、組織の効率化など経営基盤強化に取り組んでいきます。
　令和3年度からは中期経営計画に基づき、水道施設再構築、アセットマネジメント等の観点を加え、長期構想の目標年度である令和12年度に向けて事業を実施しています。</t>
    <rPh sb="208" eb="210">
      <t>カンロ</t>
    </rPh>
    <rPh sb="211" eb="212">
      <t>チョウ</t>
    </rPh>
    <rPh sb="212" eb="215">
      <t>ジュミョウカ</t>
    </rPh>
    <rPh sb="215" eb="216">
      <t>オヨ</t>
    </rPh>
    <rPh sb="217" eb="219">
      <t>コウシン</t>
    </rPh>
    <rPh sb="219" eb="221">
      <t>エンチョウ</t>
    </rPh>
    <rPh sb="222" eb="225">
      <t>ヘイジュンカ</t>
    </rPh>
    <phoneticPr fontId="2"/>
  </si>
  <si>
    <t>　さいたま市の水道は給水開始から85年以上が経過しており、浄水場や配水場、配水管などの有形固定資産の老朽化は年々進んでいます。今後は施設の維持管理や老朽管の改良・更新事業に対する費用の増加が見込まれることから、財政基盤の強化が課題となってきます。
　浄水場や配水場の施設・設備の更新は、中期経営計画の拠点施設整備事業により計画的に更新を行い、老朽化した浄・配水場については全面更新に向けた調査・検討を行っています。
　管路の更新については、中期経営計画の老朽管更新事業により管路総延長に対して各年度約1.0％の更新を目標に取り組んでいます。今後、法定耐用年数(40年)を経過する配水管が急増することから、管路の長寿命化及び更新延長の平準化を図りながら、今後も計画的な更新を実施していきます。</t>
    <rPh sb="19" eb="21">
      <t>イジョウ</t>
    </rPh>
    <phoneticPr fontId="2"/>
  </si>
  <si>
    <t>　さいたま市では、令和3年3月に新たな水道事業ビジョンとして位置付ける「さいたま市水道事業長期構想（2021-2030）」を策定し、その実現に向けた中期経営計画に基づき、安全・安定・災害対策・サービス・基盤強化の5件の基本施策に従い事業を推進しました。
　経営基盤強化の取組として、水道施設の再構築や効率的な組織体制及び職員の技術力向上を推進しています。収益性を表す経常収支比率や短期債務に対する支払能力を表す流動比率は高い数値を維持し、累積欠損金も継続して発生しておらず、安定的な事業運営を行っています。また、更新に伴う減価償却費の増加等の理由により給水原価は上昇傾向にあり、令和4年度は動力費等の高騰により上昇していますが、効率的な経営により料金回収率は100％以上を維持しており、給水にかかる費用は水道料金のみで賄われています。
　水道施設の稼働状況を表す施設利用率は、南浦和浄水場の廃止や一日平均給水量の減少により指標値が下がりましたが、適正な施設規模となっています。また、従来からの継続的な有効率向上対策の取組に加えて、漏水の多発する輻そう給水管の解消や老朽管の更新に積極的に取り組んでおり、有収率は高い水準を維持してい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</si>
</sst>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1.02</c:v>
                </c:pt>
                <c:pt idx="1">
                  <c:v>1.06</c:v>
                </c:pt>
                <c:pt idx="2">
                  <c:v>1.1299999999999999</c:v>
                </c:pt>
                <c:pt idx="3">
                  <c:v>0.91</c:v>
                </c:pt>
                <c:pt idx="4">
                  <c:v>1.1000000000000001</c:v>
                </c:pt>
              </c:numCache>
            </c:numRef>
          </c:val>
          <c:extLst>
            <c:ext xmlns:c16="http://schemas.microsoft.com/office/drawing/2014/chart" uri="{C3380CC4-5D6E-409C-BE32-E72D297353CC}">
              <c16:uniqueId val="{00000000-A571-4A0E-A884-E8B88AF5777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1.03</c:v>
                </c:pt>
                <c:pt idx="1">
                  <c:v>0.97</c:v>
                </c:pt>
                <c:pt idx="2">
                  <c:v>0.99</c:v>
                </c:pt>
                <c:pt idx="3">
                  <c:v>0.97</c:v>
                </c:pt>
                <c:pt idx="4">
                  <c:v>1</c:v>
                </c:pt>
              </c:numCache>
            </c:numRef>
          </c:val>
          <c:smooth val="0"/>
          <c:extLst>
            <c:ext xmlns:c16="http://schemas.microsoft.com/office/drawing/2014/chart" uri="{C3380CC4-5D6E-409C-BE32-E72D297353CC}">
              <c16:uniqueId val="{00000001-A571-4A0E-A884-E8B88AF5777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67.650000000000006</c:v>
                </c:pt>
                <c:pt idx="1">
                  <c:v>67.260000000000005</c:v>
                </c:pt>
                <c:pt idx="2">
                  <c:v>69.31</c:v>
                </c:pt>
                <c:pt idx="3">
                  <c:v>69.39</c:v>
                </c:pt>
                <c:pt idx="4">
                  <c:v>69.010000000000005</c:v>
                </c:pt>
              </c:numCache>
            </c:numRef>
          </c:val>
          <c:extLst>
            <c:ext xmlns:c16="http://schemas.microsoft.com/office/drawing/2014/chart" uri="{C3380CC4-5D6E-409C-BE32-E72D297353CC}">
              <c16:uniqueId val="{00000000-38F5-43F1-8D96-9EE4A858E4D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59.32</c:v>
                </c:pt>
                <c:pt idx="1">
                  <c:v>59.12</c:v>
                </c:pt>
                <c:pt idx="2">
                  <c:v>59.37</c:v>
                </c:pt>
                <c:pt idx="3">
                  <c:v>58.84</c:v>
                </c:pt>
                <c:pt idx="4">
                  <c:v>58.91</c:v>
                </c:pt>
              </c:numCache>
            </c:numRef>
          </c:val>
          <c:smooth val="0"/>
          <c:extLst>
            <c:ext xmlns:c16="http://schemas.microsoft.com/office/drawing/2014/chart" uri="{C3380CC4-5D6E-409C-BE32-E72D297353CC}">
              <c16:uniqueId val="{00000001-38F5-43F1-8D96-9EE4A858E4D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95.41</c:v>
                </c:pt>
                <c:pt idx="1">
                  <c:v>95.38</c:v>
                </c:pt>
                <c:pt idx="2">
                  <c:v>95.22</c:v>
                </c:pt>
                <c:pt idx="3">
                  <c:v>95.32</c:v>
                </c:pt>
                <c:pt idx="4">
                  <c:v>95.17</c:v>
                </c:pt>
              </c:numCache>
            </c:numRef>
          </c:val>
          <c:extLst>
            <c:ext xmlns:c16="http://schemas.microsoft.com/office/drawing/2014/chart" uri="{C3380CC4-5D6E-409C-BE32-E72D297353CC}">
              <c16:uniqueId val="{00000000-E9F9-461C-8D53-A22F4742B90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93.74</c:v>
                </c:pt>
                <c:pt idx="1">
                  <c:v>93.64</c:v>
                </c:pt>
                <c:pt idx="2">
                  <c:v>93.68</c:v>
                </c:pt>
                <c:pt idx="3">
                  <c:v>94.13</c:v>
                </c:pt>
                <c:pt idx="4">
                  <c:v>93.84</c:v>
                </c:pt>
              </c:numCache>
            </c:numRef>
          </c:val>
          <c:smooth val="0"/>
          <c:extLst>
            <c:ext xmlns:c16="http://schemas.microsoft.com/office/drawing/2014/chart" uri="{C3380CC4-5D6E-409C-BE32-E72D297353CC}">
              <c16:uniqueId val="{00000001-E9F9-461C-8D53-A22F4742B90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120.7</c:v>
                </c:pt>
                <c:pt idx="1">
                  <c:v>117.53</c:v>
                </c:pt>
                <c:pt idx="2">
                  <c:v>118.64</c:v>
                </c:pt>
                <c:pt idx="3">
                  <c:v>120.86</c:v>
                </c:pt>
                <c:pt idx="4">
                  <c:v>117.24</c:v>
                </c:pt>
              </c:numCache>
            </c:numRef>
          </c:val>
          <c:extLst>
            <c:ext xmlns:c16="http://schemas.microsoft.com/office/drawing/2014/chart" uri="{C3380CC4-5D6E-409C-BE32-E72D297353CC}">
              <c16:uniqueId val="{00000000-9622-489C-ABC8-2DF61BBEE18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113.62</c:v>
                </c:pt>
                <c:pt idx="1">
                  <c:v>112.54</c:v>
                </c:pt>
                <c:pt idx="2">
                  <c:v>108.59</c:v>
                </c:pt>
                <c:pt idx="3">
                  <c:v>110.89</c:v>
                </c:pt>
                <c:pt idx="4">
                  <c:v>107.97</c:v>
                </c:pt>
              </c:numCache>
            </c:numRef>
          </c:val>
          <c:smooth val="0"/>
          <c:extLst>
            <c:ext xmlns:c16="http://schemas.microsoft.com/office/drawing/2014/chart" uri="{C3380CC4-5D6E-409C-BE32-E72D297353CC}">
              <c16:uniqueId val="{00000001-9622-489C-ABC8-2DF61BBEE18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45.2</c:v>
                </c:pt>
                <c:pt idx="1">
                  <c:v>46.21</c:v>
                </c:pt>
                <c:pt idx="2">
                  <c:v>46.85</c:v>
                </c:pt>
                <c:pt idx="3">
                  <c:v>47.44</c:v>
                </c:pt>
                <c:pt idx="4">
                  <c:v>47.97</c:v>
                </c:pt>
              </c:numCache>
            </c:numRef>
          </c:val>
          <c:extLst>
            <c:ext xmlns:c16="http://schemas.microsoft.com/office/drawing/2014/chart" uri="{C3380CC4-5D6E-409C-BE32-E72D297353CC}">
              <c16:uniqueId val="{00000000-3AED-4942-B2B3-336170F5700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49.23</c:v>
                </c:pt>
                <c:pt idx="1">
                  <c:v>49.78</c:v>
                </c:pt>
                <c:pt idx="2">
                  <c:v>50.32</c:v>
                </c:pt>
                <c:pt idx="3">
                  <c:v>50.93</c:v>
                </c:pt>
                <c:pt idx="4">
                  <c:v>51.24</c:v>
                </c:pt>
              </c:numCache>
            </c:numRef>
          </c:val>
          <c:smooth val="0"/>
          <c:extLst>
            <c:ext xmlns:c16="http://schemas.microsoft.com/office/drawing/2014/chart" uri="{C3380CC4-5D6E-409C-BE32-E72D297353CC}">
              <c16:uniqueId val="{00000001-3AED-4942-B2B3-336170F5700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7.03</c:v>
                </c:pt>
                <c:pt idx="1">
                  <c:v>7.73</c:v>
                </c:pt>
                <c:pt idx="2">
                  <c:v>8.81</c:v>
                </c:pt>
                <c:pt idx="3">
                  <c:v>9.98</c:v>
                </c:pt>
                <c:pt idx="4">
                  <c:v>11.09</c:v>
                </c:pt>
              </c:numCache>
            </c:numRef>
          </c:val>
          <c:extLst>
            <c:ext xmlns:c16="http://schemas.microsoft.com/office/drawing/2014/chart" uri="{C3380CC4-5D6E-409C-BE32-E72D297353CC}">
              <c16:uniqueId val="{00000000-7676-49B0-A6FD-BCF82C425C0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21.62</c:v>
                </c:pt>
                <c:pt idx="1">
                  <c:v>22.79</c:v>
                </c:pt>
                <c:pt idx="2">
                  <c:v>24.26</c:v>
                </c:pt>
                <c:pt idx="3">
                  <c:v>25.55</c:v>
                </c:pt>
                <c:pt idx="4">
                  <c:v>26.73</c:v>
                </c:pt>
              </c:numCache>
            </c:numRef>
          </c:val>
          <c:smooth val="0"/>
          <c:extLst>
            <c:ext xmlns:c16="http://schemas.microsoft.com/office/drawing/2014/chart" uri="{C3380CC4-5D6E-409C-BE32-E72D297353CC}">
              <c16:uniqueId val="{00000001-7676-49B0-A6FD-BCF82C425C0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5C-4604-B4B1-E7532BBF731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B5C-4604-B4B1-E7532BBF731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174.07</c:v>
                </c:pt>
                <c:pt idx="1">
                  <c:v>163.34</c:v>
                </c:pt>
                <c:pt idx="2">
                  <c:v>155.59</c:v>
                </c:pt>
                <c:pt idx="3">
                  <c:v>179.16</c:v>
                </c:pt>
                <c:pt idx="4">
                  <c:v>175.68</c:v>
                </c:pt>
              </c:numCache>
            </c:numRef>
          </c:val>
          <c:extLst>
            <c:ext xmlns:c16="http://schemas.microsoft.com/office/drawing/2014/chart" uri="{C3380CC4-5D6E-409C-BE32-E72D297353CC}">
              <c16:uniqueId val="{00000000-30DE-4588-AF01-0AC7C8B51C1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166.51</c:v>
                </c:pt>
                <c:pt idx="1">
                  <c:v>172.47</c:v>
                </c:pt>
                <c:pt idx="2">
                  <c:v>170.76</c:v>
                </c:pt>
                <c:pt idx="3">
                  <c:v>169.11</c:v>
                </c:pt>
                <c:pt idx="4">
                  <c:v>157.01</c:v>
                </c:pt>
              </c:numCache>
            </c:numRef>
          </c:val>
          <c:smooth val="0"/>
          <c:extLst>
            <c:ext xmlns:c16="http://schemas.microsoft.com/office/drawing/2014/chart" uri="{C3380CC4-5D6E-409C-BE32-E72D297353CC}">
              <c16:uniqueId val="{00000001-30DE-4588-AF01-0AC7C8B51C1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177.97</c:v>
                </c:pt>
                <c:pt idx="1">
                  <c:v>166.05</c:v>
                </c:pt>
                <c:pt idx="2">
                  <c:v>159.13999999999999</c:v>
                </c:pt>
                <c:pt idx="3">
                  <c:v>153.62</c:v>
                </c:pt>
                <c:pt idx="4">
                  <c:v>157.32</c:v>
                </c:pt>
              </c:numCache>
            </c:numRef>
          </c:val>
          <c:extLst>
            <c:ext xmlns:c16="http://schemas.microsoft.com/office/drawing/2014/chart" uri="{C3380CC4-5D6E-409C-BE32-E72D297353CC}">
              <c16:uniqueId val="{00000000-764D-4097-B71D-7AF006A9241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198.51</c:v>
                </c:pt>
                <c:pt idx="1">
                  <c:v>193.57</c:v>
                </c:pt>
                <c:pt idx="2">
                  <c:v>200.12</c:v>
                </c:pt>
                <c:pt idx="3">
                  <c:v>194.42</c:v>
                </c:pt>
                <c:pt idx="4">
                  <c:v>195.5</c:v>
                </c:pt>
              </c:numCache>
            </c:numRef>
          </c:val>
          <c:smooth val="0"/>
          <c:extLst>
            <c:ext xmlns:c16="http://schemas.microsoft.com/office/drawing/2014/chart" uri="{C3380CC4-5D6E-409C-BE32-E72D297353CC}">
              <c16:uniqueId val="{00000001-764D-4097-B71D-7AF006A9241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111.31</c:v>
                </c:pt>
                <c:pt idx="1">
                  <c:v>108.95</c:v>
                </c:pt>
                <c:pt idx="2">
                  <c:v>110.62</c:v>
                </c:pt>
                <c:pt idx="3">
                  <c:v>111.36</c:v>
                </c:pt>
                <c:pt idx="4">
                  <c:v>108.91</c:v>
                </c:pt>
              </c:numCache>
            </c:numRef>
          </c:val>
          <c:extLst>
            <c:ext xmlns:c16="http://schemas.microsoft.com/office/drawing/2014/chart" uri="{C3380CC4-5D6E-409C-BE32-E72D297353CC}">
              <c16:uniqueId val="{00000000-427A-40AD-80BE-65DD2BD2D37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103.28</c:v>
                </c:pt>
                <c:pt idx="1">
                  <c:v>102.26</c:v>
                </c:pt>
                <c:pt idx="2">
                  <c:v>98.26</c:v>
                </c:pt>
                <c:pt idx="3">
                  <c:v>100.4</c:v>
                </c:pt>
                <c:pt idx="4">
                  <c:v>96.51</c:v>
                </c:pt>
              </c:numCache>
            </c:numRef>
          </c:val>
          <c:smooth val="0"/>
          <c:extLst>
            <c:ext xmlns:c16="http://schemas.microsoft.com/office/drawing/2014/chart" uri="{C3380CC4-5D6E-409C-BE32-E72D297353CC}">
              <c16:uniqueId val="{00000001-427A-40AD-80BE-65DD2BD2D37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191.16</c:v>
                </c:pt>
                <c:pt idx="1">
                  <c:v>194.74</c:v>
                </c:pt>
                <c:pt idx="2">
                  <c:v>188.03</c:v>
                </c:pt>
                <c:pt idx="3">
                  <c:v>187.4</c:v>
                </c:pt>
                <c:pt idx="4">
                  <c:v>192.07</c:v>
                </c:pt>
              </c:numCache>
            </c:numRef>
          </c:val>
          <c:extLst>
            <c:ext xmlns:c16="http://schemas.microsoft.com/office/drawing/2014/chart" uri="{C3380CC4-5D6E-409C-BE32-E72D297353CC}">
              <c16:uniqueId val="{00000000-58D5-4FFF-9F8F-3E1B1652D1B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173.11</c:v>
                </c:pt>
                <c:pt idx="1">
                  <c:v>174.34</c:v>
                </c:pt>
                <c:pt idx="2">
                  <c:v>172.33</c:v>
                </c:pt>
                <c:pt idx="3">
                  <c:v>172.8</c:v>
                </c:pt>
                <c:pt idx="4">
                  <c:v>180.94</c:v>
                </c:pt>
              </c:numCache>
            </c:numRef>
          </c:val>
          <c:smooth val="0"/>
          <c:extLst>
            <c:ext xmlns:c16="http://schemas.microsoft.com/office/drawing/2014/chart" uri="{C3380CC4-5D6E-409C-BE32-E72D297353CC}">
              <c16:uniqueId val="{00000001-58D5-4FFF-9F8F-3E1B1652D1B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69" zoomScale="115" zoomScaleNormal="115"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埼玉県　さいたま市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政令市等</v>
      </c>
      <c r="X8" s="44"/>
      <c r="Y8" s="44"/>
      <c r="Z8" s="44"/>
      <c r="AA8" s="44"/>
      <c r="AB8" s="44"/>
      <c r="AC8" s="44"/>
      <c r="AD8" s="44" t="str">
        <f>データ!$M$6</f>
        <v>自治体職員</v>
      </c>
      <c r="AE8" s="44"/>
      <c r="AF8" s="44"/>
      <c r="AG8" s="44"/>
      <c r="AH8" s="44"/>
      <c r="AI8" s="44"/>
      <c r="AJ8" s="44"/>
      <c r="AK8" s="2"/>
      <c r="AL8" s="45">
        <f>データ!$R$6</f>
        <v>1339333</v>
      </c>
      <c r="AM8" s="45"/>
      <c r="AN8" s="45"/>
      <c r="AO8" s="45"/>
      <c r="AP8" s="45"/>
      <c r="AQ8" s="45"/>
      <c r="AR8" s="45"/>
      <c r="AS8" s="45"/>
      <c r="AT8" s="46">
        <f>データ!$S$6</f>
        <v>217.43</v>
      </c>
      <c r="AU8" s="47"/>
      <c r="AV8" s="47"/>
      <c r="AW8" s="47"/>
      <c r="AX8" s="47"/>
      <c r="AY8" s="47"/>
      <c r="AZ8" s="47"/>
      <c r="BA8" s="47"/>
      <c r="BB8" s="48">
        <f>データ!$T$6</f>
        <v>6159.84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77.69</v>
      </c>
      <c r="J10" s="47"/>
      <c r="K10" s="47"/>
      <c r="L10" s="47"/>
      <c r="M10" s="47"/>
      <c r="N10" s="47"/>
      <c r="O10" s="81"/>
      <c r="P10" s="48">
        <f>データ!$P$6</f>
        <v>99.92</v>
      </c>
      <c r="Q10" s="48"/>
      <c r="R10" s="48"/>
      <c r="S10" s="48"/>
      <c r="T10" s="48"/>
      <c r="U10" s="48"/>
      <c r="V10" s="48"/>
      <c r="W10" s="45">
        <f>データ!$Q$6</f>
        <v>3289</v>
      </c>
      <c r="X10" s="45"/>
      <c r="Y10" s="45"/>
      <c r="Z10" s="45"/>
      <c r="AA10" s="45"/>
      <c r="AB10" s="45"/>
      <c r="AC10" s="45"/>
      <c r="AD10" s="2"/>
      <c r="AE10" s="2"/>
      <c r="AF10" s="2"/>
      <c r="AG10" s="2"/>
      <c r="AH10" s="2"/>
      <c r="AI10" s="2"/>
      <c r="AJ10" s="2"/>
      <c r="AK10" s="2"/>
      <c r="AL10" s="45">
        <f>データ!$U$6</f>
        <v>1339900</v>
      </c>
      <c r="AM10" s="45"/>
      <c r="AN10" s="45"/>
      <c r="AO10" s="45"/>
      <c r="AP10" s="45"/>
      <c r="AQ10" s="45"/>
      <c r="AR10" s="45"/>
      <c r="AS10" s="45"/>
      <c r="AT10" s="46">
        <f>データ!$V$6</f>
        <v>217.43</v>
      </c>
      <c r="AU10" s="47"/>
      <c r="AV10" s="47"/>
      <c r="AW10" s="47"/>
      <c r="AX10" s="47"/>
      <c r="AY10" s="47"/>
      <c r="AZ10" s="47"/>
      <c r="BA10" s="47"/>
      <c r="BB10" s="48">
        <f>データ!$W$6</f>
        <v>6162.44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109</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b7K9s+zXKgq0uHVz7/SfNSFqAwioMZfYTdlWk8zkazBmzTKB+XlwJmAaf0wRg5Y4ejc3oLuy+JngMjG1VoUSkA==" saltValue="2K0etQfja/+tCTbrsXyhu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2022</v>
      </c>
      <c r="C6" s="20">
        <f t="shared" ref="C6:W6" si="3">C7</f>
        <v>111007</v>
      </c>
      <c r="D6" s="20">
        <f t="shared" si="3"/>
        <v>46</v>
      </c>
      <c r="E6" s="20">
        <f t="shared" si="3"/>
        <v>1</v>
      </c>
      <c r="F6" s="20">
        <f t="shared" si="3"/>
        <v>0</v>
      </c>
      <c r="G6" s="20">
        <f t="shared" si="3"/>
        <v>1</v>
      </c>
      <c r="H6" s="20" t="str">
        <f t="shared" si="3"/>
        <v>埼玉県　さいたま市</v>
      </c>
      <c r="I6" s="20" t="str">
        <f t="shared" si="3"/>
        <v>法適用</v>
      </c>
      <c r="J6" s="20" t="str">
        <f t="shared" si="3"/>
        <v>水道事業</v>
      </c>
      <c r="K6" s="20" t="str">
        <f t="shared" si="3"/>
        <v>末端給水事業</v>
      </c>
      <c r="L6" s="20" t="str">
        <f t="shared" si="3"/>
        <v>政令市等</v>
      </c>
      <c r="M6" s="20" t="str">
        <f t="shared" si="3"/>
        <v>自治体職員</v>
      </c>
      <c r="N6" s="21" t="str">
        <f t="shared" si="3"/>
        <v>-</v>
      </c>
      <c r="O6" s="21">
        <f t="shared" si="3"/>
        <v>77.69</v>
      </c>
      <c r="P6" s="21">
        <f t="shared" si="3"/>
        <v>99.92</v>
      </c>
      <c r="Q6" s="21">
        <f t="shared" si="3"/>
        <v>3289</v>
      </c>
      <c r="R6" s="21">
        <f t="shared" si="3"/>
        <v>1339333</v>
      </c>
      <c r="S6" s="21">
        <f t="shared" si="3"/>
        <v>217.43</v>
      </c>
      <c r="T6" s="21">
        <f t="shared" si="3"/>
        <v>6159.84</v>
      </c>
      <c r="U6" s="21">
        <f t="shared" si="3"/>
        <v>1339900</v>
      </c>
      <c r="V6" s="21">
        <f t="shared" si="3"/>
        <v>217.43</v>
      </c>
      <c r="W6" s="21">
        <f t="shared" si="3"/>
        <v>6162.44</v>
      </c>
      <c r="X6" s="22">
        <f>IF(X7="",NA(),X7)</f>
        <v>120.7</v>
      </c>
      <c r="Y6" s="22">
        <f t="shared" ref="Y6:AG6" si="4">IF(Y7="",NA(),Y7)</f>
        <v>117.53</v>
      </c>
      <c r="Z6" s="22">
        <f t="shared" si="4"/>
        <v>118.64</v>
      </c>
      <c r="AA6" s="22">
        <f t="shared" si="4"/>
        <v>120.86</v>
      </c>
      <c r="AB6" s="22">
        <f t="shared" si="4"/>
        <v>117.24</v>
      </c>
      <c r="AC6" s="22">
        <f t="shared" si="4"/>
        <v>113.62</v>
      </c>
      <c r="AD6" s="22">
        <f t="shared" si="4"/>
        <v>112.54</v>
      </c>
      <c r="AE6" s="22">
        <f t="shared" si="4"/>
        <v>108.59</v>
      </c>
      <c r="AF6" s="22">
        <f t="shared" si="4"/>
        <v>110.89</v>
      </c>
      <c r="AG6" s="22">
        <f t="shared" si="4"/>
        <v>107.97</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【1.34】</v>
      </c>
      <c r="AT6" s="22">
        <f>IF(AT7="",NA(),AT7)</f>
        <v>174.07</v>
      </c>
      <c r="AU6" s="22">
        <f t="shared" ref="AU6:BC6" si="6">IF(AU7="",NA(),AU7)</f>
        <v>163.34</v>
      </c>
      <c r="AV6" s="22">
        <f t="shared" si="6"/>
        <v>155.59</v>
      </c>
      <c r="AW6" s="22">
        <f t="shared" si="6"/>
        <v>179.16</v>
      </c>
      <c r="AX6" s="22">
        <f t="shared" si="6"/>
        <v>175.68</v>
      </c>
      <c r="AY6" s="22">
        <f t="shared" si="6"/>
        <v>166.51</v>
      </c>
      <c r="AZ6" s="22">
        <f t="shared" si="6"/>
        <v>172.47</v>
      </c>
      <c r="BA6" s="22">
        <f t="shared" si="6"/>
        <v>170.76</v>
      </c>
      <c r="BB6" s="22">
        <f t="shared" si="6"/>
        <v>169.11</v>
      </c>
      <c r="BC6" s="22">
        <f t="shared" si="6"/>
        <v>157.01</v>
      </c>
      <c r="BD6" s="21" t="str">
        <f>IF(BD7="","",IF(BD7="-","【-】","【"&amp;SUBSTITUTE(TEXT(BD7,"#,##0.00"),"-","△")&amp;"】"))</f>
        <v>【252.29】</v>
      </c>
      <c r="BE6" s="22">
        <f>IF(BE7="",NA(),BE7)</f>
        <v>177.97</v>
      </c>
      <c r="BF6" s="22">
        <f t="shared" ref="BF6:BN6" si="7">IF(BF7="",NA(),BF7)</f>
        <v>166.05</v>
      </c>
      <c r="BG6" s="22">
        <f t="shared" si="7"/>
        <v>159.13999999999999</v>
      </c>
      <c r="BH6" s="22">
        <f t="shared" si="7"/>
        <v>153.62</v>
      </c>
      <c r="BI6" s="22">
        <f t="shared" si="7"/>
        <v>157.32</v>
      </c>
      <c r="BJ6" s="22">
        <f t="shared" si="7"/>
        <v>198.51</v>
      </c>
      <c r="BK6" s="22">
        <f t="shared" si="7"/>
        <v>193.57</v>
      </c>
      <c r="BL6" s="22">
        <f t="shared" si="7"/>
        <v>200.12</v>
      </c>
      <c r="BM6" s="22">
        <f t="shared" si="7"/>
        <v>194.42</v>
      </c>
      <c r="BN6" s="22">
        <f t="shared" si="7"/>
        <v>195.5</v>
      </c>
      <c r="BO6" s="21" t="str">
        <f>IF(BO7="","",IF(BO7="-","【-】","【"&amp;SUBSTITUTE(TEXT(BO7,"#,##0.00"),"-","△")&amp;"】"))</f>
        <v>【268.07】</v>
      </c>
      <c r="BP6" s="22">
        <f>IF(BP7="",NA(),BP7)</f>
        <v>111.31</v>
      </c>
      <c r="BQ6" s="22">
        <f t="shared" ref="BQ6:BY6" si="8">IF(BQ7="",NA(),BQ7)</f>
        <v>108.95</v>
      </c>
      <c r="BR6" s="22">
        <f t="shared" si="8"/>
        <v>110.62</v>
      </c>
      <c r="BS6" s="22">
        <f t="shared" si="8"/>
        <v>111.36</v>
      </c>
      <c r="BT6" s="22">
        <f t="shared" si="8"/>
        <v>108.91</v>
      </c>
      <c r="BU6" s="22">
        <f t="shared" si="8"/>
        <v>103.28</v>
      </c>
      <c r="BV6" s="22">
        <f t="shared" si="8"/>
        <v>102.26</v>
      </c>
      <c r="BW6" s="22">
        <f t="shared" si="8"/>
        <v>98.26</v>
      </c>
      <c r="BX6" s="22">
        <f t="shared" si="8"/>
        <v>100.4</v>
      </c>
      <c r="BY6" s="22">
        <f t="shared" si="8"/>
        <v>96.51</v>
      </c>
      <c r="BZ6" s="21" t="str">
        <f>IF(BZ7="","",IF(BZ7="-","【-】","【"&amp;SUBSTITUTE(TEXT(BZ7,"#,##0.00"),"-","△")&amp;"】"))</f>
        <v>【97.47】</v>
      </c>
      <c r="CA6" s="22">
        <f>IF(CA7="",NA(),CA7)</f>
        <v>191.16</v>
      </c>
      <c r="CB6" s="22">
        <f t="shared" ref="CB6:CJ6" si="9">IF(CB7="",NA(),CB7)</f>
        <v>194.74</v>
      </c>
      <c r="CC6" s="22">
        <f t="shared" si="9"/>
        <v>188.03</v>
      </c>
      <c r="CD6" s="22">
        <f t="shared" si="9"/>
        <v>187.4</v>
      </c>
      <c r="CE6" s="22">
        <f t="shared" si="9"/>
        <v>192.07</v>
      </c>
      <c r="CF6" s="22">
        <f t="shared" si="9"/>
        <v>173.11</v>
      </c>
      <c r="CG6" s="22">
        <f t="shared" si="9"/>
        <v>174.34</v>
      </c>
      <c r="CH6" s="22">
        <f t="shared" si="9"/>
        <v>172.33</v>
      </c>
      <c r="CI6" s="22">
        <f t="shared" si="9"/>
        <v>172.8</v>
      </c>
      <c r="CJ6" s="22">
        <f t="shared" si="9"/>
        <v>180.94</v>
      </c>
      <c r="CK6" s="21" t="str">
        <f>IF(CK7="","",IF(CK7="-","【-】","【"&amp;SUBSTITUTE(TEXT(CK7,"#,##0.00"),"-","△")&amp;"】"))</f>
        <v>【174.75】</v>
      </c>
      <c r="CL6" s="22">
        <f>IF(CL7="",NA(),CL7)</f>
        <v>67.650000000000006</v>
      </c>
      <c r="CM6" s="22">
        <f t="shared" ref="CM6:CU6" si="10">IF(CM7="",NA(),CM7)</f>
        <v>67.260000000000005</v>
      </c>
      <c r="CN6" s="22">
        <f t="shared" si="10"/>
        <v>69.31</v>
      </c>
      <c r="CO6" s="22">
        <f t="shared" si="10"/>
        <v>69.39</v>
      </c>
      <c r="CP6" s="22">
        <f t="shared" si="10"/>
        <v>69.010000000000005</v>
      </c>
      <c r="CQ6" s="22">
        <f t="shared" si="10"/>
        <v>59.32</v>
      </c>
      <c r="CR6" s="22">
        <f t="shared" si="10"/>
        <v>59.12</v>
      </c>
      <c r="CS6" s="22">
        <f t="shared" si="10"/>
        <v>59.37</v>
      </c>
      <c r="CT6" s="22">
        <f t="shared" si="10"/>
        <v>58.84</v>
      </c>
      <c r="CU6" s="22">
        <f t="shared" si="10"/>
        <v>58.91</v>
      </c>
      <c r="CV6" s="21" t="str">
        <f>IF(CV7="","",IF(CV7="-","【-】","【"&amp;SUBSTITUTE(TEXT(CV7,"#,##0.00"),"-","△")&amp;"】"))</f>
        <v>【59.97】</v>
      </c>
      <c r="CW6" s="22">
        <f>IF(CW7="",NA(),CW7)</f>
        <v>95.41</v>
      </c>
      <c r="CX6" s="22">
        <f t="shared" ref="CX6:DF6" si="11">IF(CX7="",NA(),CX7)</f>
        <v>95.38</v>
      </c>
      <c r="CY6" s="22">
        <f t="shared" si="11"/>
        <v>95.22</v>
      </c>
      <c r="CZ6" s="22">
        <f t="shared" si="11"/>
        <v>95.32</v>
      </c>
      <c r="DA6" s="22">
        <f t="shared" si="11"/>
        <v>95.17</v>
      </c>
      <c r="DB6" s="22">
        <f t="shared" si="11"/>
        <v>93.74</v>
      </c>
      <c r="DC6" s="22">
        <f t="shared" si="11"/>
        <v>93.64</v>
      </c>
      <c r="DD6" s="22">
        <f t="shared" si="11"/>
        <v>93.68</v>
      </c>
      <c r="DE6" s="22">
        <f t="shared" si="11"/>
        <v>94.13</v>
      </c>
      <c r="DF6" s="22">
        <f t="shared" si="11"/>
        <v>93.84</v>
      </c>
      <c r="DG6" s="21" t="str">
        <f>IF(DG7="","",IF(DG7="-","【-】","【"&amp;SUBSTITUTE(TEXT(DG7,"#,##0.00"),"-","△")&amp;"】"))</f>
        <v>【89.76】</v>
      </c>
      <c r="DH6" s="22">
        <f>IF(DH7="",NA(),DH7)</f>
        <v>45.2</v>
      </c>
      <c r="DI6" s="22">
        <f t="shared" ref="DI6:DQ6" si="12">IF(DI7="",NA(),DI7)</f>
        <v>46.21</v>
      </c>
      <c r="DJ6" s="22">
        <f t="shared" si="12"/>
        <v>46.85</v>
      </c>
      <c r="DK6" s="22">
        <f t="shared" si="12"/>
        <v>47.44</v>
      </c>
      <c r="DL6" s="22">
        <f t="shared" si="12"/>
        <v>47.97</v>
      </c>
      <c r="DM6" s="22">
        <f t="shared" si="12"/>
        <v>49.23</v>
      </c>
      <c r="DN6" s="22">
        <f t="shared" si="12"/>
        <v>49.78</v>
      </c>
      <c r="DO6" s="22">
        <f t="shared" si="12"/>
        <v>50.32</v>
      </c>
      <c r="DP6" s="22">
        <f t="shared" si="12"/>
        <v>50.93</v>
      </c>
      <c r="DQ6" s="22">
        <f t="shared" si="12"/>
        <v>51.24</v>
      </c>
      <c r="DR6" s="21" t="str">
        <f>IF(DR7="","",IF(DR7="-","【-】","【"&amp;SUBSTITUTE(TEXT(DR7,"#,##0.00"),"-","△")&amp;"】"))</f>
        <v>【51.51】</v>
      </c>
      <c r="DS6" s="22">
        <f>IF(DS7="",NA(),DS7)</f>
        <v>7.03</v>
      </c>
      <c r="DT6" s="22">
        <f t="shared" ref="DT6:EB6" si="13">IF(DT7="",NA(),DT7)</f>
        <v>7.73</v>
      </c>
      <c r="DU6" s="22">
        <f t="shared" si="13"/>
        <v>8.81</v>
      </c>
      <c r="DV6" s="22">
        <f t="shared" si="13"/>
        <v>9.98</v>
      </c>
      <c r="DW6" s="22">
        <f t="shared" si="13"/>
        <v>11.09</v>
      </c>
      <c r="DX6" s="22">
        <f t="shared" si="13"/>
        <v>21.62</v>
      </c>
      <c r="DY6" s="22">
        <f t="shared" si="13"/>
        <v>22.79</v>
      </c>
      <c r="DZ6" s="22">
        <f t="shared" si="13"/>
        <v>24.26</v>
      </c>
      <c r="EA6" s="22">
        <f t="shared" si="13"/>
        <v>25.55</v>
      </c>
      <c r="EB6" s="22">
        <f t="shared" si="13"/>
        <v>26.73</v>
      </c>
      <c r="EC6" s="21" t="str">
        <f>IF(EC7="","",IF(EC7="-","【-】","【"&amp;SUBSTITUTE(TEXT(EC7,"#,##0.00"),"-","△")&amp;"】"))</f>
        <v>【23.75】</v>
      </c>
      <c r="ED6" s="22">
        <f>IF(ED7="",NA(),ED7)</f>
        <v>1.02</v>
      </c>
      <c r="EE6" s="22">
        <f t="shared" ref="EE6:EM6" si="14">IF(EE7="",NA(),EE7)</f>
        <v>1.06</v>
      </c>
      <c r="EF6" s="22">
        <f t="shared" si="14"/>
        <v>1.1299999999999999</v>
      </c>
      <c r="EG6" s="22">
        <f t="shared" si="14"/>
        <v>0.91</v>
      </c>
      <c r="EH6" s="22">
        <f t="shared" si="14"/>
        <v>1.1000000000000001</v>
      </c>
      <c r="EI6" s="22">
        <f t="shared" si="14"/>
        <v>1.03</v>
      </c>
      <c r="EJ6" s="22">
        <f t="shared" si="14"/>
        <v>0.97</v>
      </c>
      <c r="EK6" s="22">
        <f t="shared" si="14"/>
        <v>0.99</v>
      </c>
      <c r="EL6" s="22">
        <f t="shared" si="14"/>
        <v>0.97</v>
      </c>
      <c r="EM6" s="22">
        <f t="shared" si="14"/>
        <v>1</v>
      </c>
      <c r="EN6" s="21" t="str">
        <f>IF(EN7="","",IF(EN7="-","【-】","【"&amp;SUBSTITUTE(TEXT(EN7,"#,##0.00"),"-","△")&amp;"】"))</f>
        <v>【0.67】</v>
      </c>
    </row>
    <row r="7" spans="1:144" s="23" customFormat="1" x14ac:dyDescent="0.2">
      <c r="A7" s="15"/>
      <c r="B7" s="24">
        <v>2022</v>
      </c>
      <c r="C7" s="24">
        <v>111007</v>
      </c>
      <c r="D7" s="24">
        <v>46</v>
      </c>
      <c r="E7" s="24">
        <v>1</v>
      </c>
      <c r="F7" s="24">
        <v>0</v>
      </c>
      <c r="G7" s="24">
        <v>1</v>
      </c>
      <c r="H7" s="24" t="s">
        <v>92</v>
      </c>
      <c r="I7" s="24" t="s">
        <v>93</v>
      </c>
      <c r="J7" s="24" t="s">
        <v>94</v>
      </c>
      <c r="K7" s="24" t="s">
        <v>95</v>
      </c>
      <c r="L7" s="24" t="s">
        <v>96</v>
      </c>
      <c r="M7" s="24" t="s">
        <v>97</v>
      </c>
      <c r="N7" s="25" t="s">
        <v>98</v>
      </c>
      <c r="O7" s="25">
        <v>77.69</v>
      </c>
      <c r="P7" s="25">
        <v>99.92</v>
      </c>
      <c r="Q7" s="25">
        <v>3289</v>
      </c>
      <c r="R7" s="25">
        <v>1339333</v>
      </c>
      <c r="S7" s="25">
        <v>217.43</v>
      </c>
      <c r="T7" s="25">
        <v>6159.84</v>
      </c>
      <c r="U7" s="25">
        <v>1339900</v>
      </c>
      <c r="V7" s="25">
        <v>217.43</v>
      </c>
      <c r="W7" s="25">
        <v>6162.44</v>
      </c>
      <c r="X7" s="25">
        <v>120.7</v>
      </c>
      <c r="Y7" s="25">
        <v>117.53</v>
      </c>
      <c r="Z7" s="25">
        <v>118.64</v>
      </c>
      <c r="AA7" s="25">
        <v>120.86</v>
      </c>
      <c r="AB7" s="25">
        <v>117.24</v>
      </c>
      <c r="AC7" s="25">
        <v>113.62</v>
      </c>
      <c r="AD7" s="25">
        <v>112.54</v>
      </c>
      <c r="AE7" s="25">
        <v>108.59</v>
      </c>
      <c r="AF7" s="25">
        <v>110.89</v>
      </c>
      <c r="AG7" s="25">
        <v>107.97</v>
      </c>
      <c r="AH7" s="25">
        <v>108.7</v>
      </c>
      <c r="AI7" s="25">
        <v>0</v>
      </c>
      <c r="AJ7" s="25">
        <v>0</v>
      </c>
      <c r="AK7" s="25">
        <v>0</v>
      </c>
      <c r="AL7" s="25">
        <v>0</v>
      </c>
      <c r="AM7" s="25">
        <v>0</v>
      </c>
      <c r="AN7" s="25">
        <v>0</v>
      </c>
      <c r="AO7" s="25">
        <v>0</v>
      </c>
      <c r="AP7" s="25">
        <v>0</v>
      </c>
      <c r="AQ7" s="25">
        <v>0</v>
      </c>
      <c r="AR7" s="25">
        <v>0</v>
      </c>
      <c r="AS7" s="25">
        <v>1.34</v>
      </c>
      <c r="AT7" s="25">
        <v>174.07</v>
      </c>
      <c r="AU7" s="25">
        <v>163.34</v>
      </c>
      <c r="AV7" s="25">
        <v>155.59</v>
      </c>
      <c r="AW7" s="25">
        <v>179.16</v>
      </c>
      <c r="AX7" s="25">
        <v>175.68</v>
      </c>
      <c r="AY7" s="25">
        <v>166.51</v>
      </c>
      <c r="AZ7" s="25">
        <v>172.47</v>
      </c>
      <c r="BA7" s="25">
        <v>170.76</v>
      </c>
      <c r="BB7" s="25">
        <v>169.11</v>
      </c>
      <c r="BC7" s="25">
        <v>157.01</v>
      </c>
      <c r="BD7" s="25">
        <v>252.29</v>
      </c>
      <c r="BE7" s="25">
        <v>177.97</v>
      </c>
      <c r="BF7" s="25">
        <v>166.05</v>
      </c>
      <c r="BG7" s="25">
        <v>159.13999999999999</v>
      </c>
      <c r="BH7" s="25">
        <v>153.62</v>
      </c>
      <c r="BI7" s="25">
        <v>157.32</v>
      </c>
      <c r="BJ7" s="25">
        <v>198.51</v>
      </c>
      <c r="BK7" s="25">
        <v>193.57</v>
      </c>
      <c r="BL7" s="25">
        <v>200.12</v>
      </c>
      <c r="BM7" s="25">
        <v>194.42</v>
      </c>
      <c r="BN7" s="25">
        <v>195.5</v>
      </c>
      <c r="BO7" s="25">
        <v>268.07</v>
      </c>
      <c r="BP7" s="25">
        <v>111.31</v>
      </c>
      <c r="BQ7" s="25">
        <v>108.95</v>
      </c>
      <c r="BR7" s="25">
        <v>110.62</v>
      </c>
      <c r="BS7" s="25">
        <v>111.36</v>
      </c>
      <c r="BT7" s="25">
        <v>108.91</v>
      </c>
      <c r="BU7" s="25">
        <v>103.28</v>
      </c>
      <c r="BV7" s="25">
        <v>102.26</v>
      </c>
      <c r="BW7" s="25">
        <v>98.26</v>
      </c>
      <c r="BX7" s="25">
        <v>100.4</v>
      </c>
      <c r="BY7" s="25">
        <v>96.51</v>
      </c>
      <c r="BZ7" s="25">
        <v>97.47</v>
      </c>
      <c r="CA7" s="25">
        <v>191.16</v>
      </c>
      <c r="CB7" s="25">
        <v>194.74</v>
      </c>
      <c r="CC7" s="25">
        <v>188.03</v>
      </c>
      <c r="CD7" s="25">
        <v>187.4</v>
      </c>
      <c r="CE7" s="25">
        <v>192.07</v>
      </c>
      <c r="CF7" s="25">
        <v>173.11</v>
      </c>
      <c r="CG7" s="25">
        <v>174.34</v>
      </c>
      <c r="CH7" s="25">
        <v>172.33</v>
      </c>
      <c r="CI7" s="25">
        <v>172.8</v>
      </c>
      <c r="CJ7" s="25">
        <v>180.94</v>
      </c>
      <c r="CK7" s="25">
        <v>174.75</v>
      </c>
      <c r="CL7" s="25">
        <v>67.650000000000006</v>
      </c>
      <c r="CM7" s="25">
        <v>67.260000000000005</v>
      </c>
      <c r="CN7" s="25">
        <v>69.31</v>
      </c>
      <c r="CO7" s="25">
        <v>69.39</v>
      </c>
      <c r="CP7" s="25">
        <v>69.010000000000005</v>
      </c>
      <c r="CQ7" s="25">
        <v>59.32</v>
      </c>
      <c r="CR7" s="25">
        <v>59.12</v>
      </c>
      <c r="CS7" s="25">
        <v>59.37</v>
      </c>
      <c r="CT7" s="25">
        <v>58.84</v>
      </c>
      <c r="CU7" s="25">
        <v>58.91</v>
      </c>
      <c r="CV7" s="25">
        <v>59.97</v>
      </c>
      <c r="CW7" s="25">
        <v>95.41</v>
      </c>
      <c r="CX7" s="25">
        <v>95.38</v>
      </c>
      <c r="CY7" s="25">
        <v>95.22</v>
      </c>
      <c r="CZ7" s="25">
        <v>95.32</v>
      </c>
      <c r="DA7" s="25">
        <v>95.17</v>
      </c>
      <c r="DB7" s="25">
        <v>93.74</v>
      </c>
      <c r="DC7" s="25">
        <v>93.64</v>
      </c>
      <c r="DD7" s="25">
        <v>93.68</v>
      </c>
      <c r="DE7" s="25">
        <v>94.13</v>
      </c>
      <c r="DF7" s="25">
        <v>93.84</v>
      </c>
      <c r="DG7" s="25">
        <v>89.76</v>
      </c>
      <c r="DH7" s="25">
        <v>45.2</v>
      </c>
      <c r="DI7" s="25">
        <v>46.21</v>
      </c>
      <c r="DJ7" s="25">
        <v>46.85</v>
      </c>
      <c r="DK7" s="25">
        <v>47.44</v>
      </c>
      <c r="DL7" s="25">
        <v>47.97</v>
      </c>
      <c r="DM7" s="25">
        <v>49.23</v>
      </c>
      <c r="DN7" s="25">
        <v>49.78</v>
      </c>
      <c r="DO7" s="25">
        <v>50.32</v>
      </c>
      <c r="DP7" s="25">
        <v>50.93</v>
      </c>
      <c r="DQ7" s="25">
        <v>51.24</v>
      </c>
      <c r="DR7" s="25">
        <v>51.51</v>
      </c>
      <c r="DS7" s="25">
        <v>7.03</v>
      </c>
      <c r="DT7" s="25">
        <v>7.73</v>
      </c>
      <c r="DU7" s="25">
        <v>8.81</v>
      </c>
      <c r="DV7" s="25">
        <v>9.98</v>
      </c>
      <c r="DW7" s="25">
        <v>11.09</v>
      </c>
      <c r="DX7" s="25">
        <v>21.62</v>
      </c>
      <c r="DY7" s="25">
        <v>22.79</v>
      </c>
      <c r="DZ7" s="25">
        <v>24.26</v>
      </c>
      <c r="EA7" s="25">
        <v>25.55</v>
      </c>
      <c r="EB7" s="25">
        <v>26.73</v>
      </c>
      <c r="EC7" s="25">
        <v>23.75</v>
      </c>
      <c r="ED7" s="25">
        <v>1.02</v>
      </c>
      <c r="EE7" s="25">
        <v>1.06</v>
      </c>
      <c r="EF7" s="25">
        <v>1.1299999999999999</v>
      </c>
      <c r="EG7" s="25">
        <v>0.91</v>
      </c>
      <c r="EH7" s="25">
        <v>1.1000000000000001</v>
      </c>
      <c r="EI7" s="25">
        <v>1.03</v>
      </c>
      <c r="EJ7" s="25">
        <v>0.97</v>
      </c>
      <c r="EK7" s="25">
        <v>0.99</v>
      </c>
      <c r="EL7" s="25">
        <v>0.97</v>
      </c>
      <c r="EM7" s="25">
        <v>1</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104</v>
      </c>
    </row>
    <row r="12" spans="1:144" x14ac:dyDescent="0.2">
      <c r="B12">
        <v>1</v>
      </c>
      <c r="C12">
        <v>1</v>
      </c>
      <c r="D12">
        <v>2</v>
      </c>
      <c r="E12">
        <v>3</v>
      </c>
      <c r="F12">
        <v>4</v>
      </c>
      <c r="G12" t="s">
        <v>105</v>
      </c>
    </row>
    <row r="13" spans="1:144" x14ac:dyDescent="0.2">
      <c r="B13" t="s">
        <v>106</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