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01110031\Desktop\【経営比較分析表】2022_121002_47_140\"/>
    </mc:Choice>
  </mc:AlternateContent>
  <xr:revisionPtr revIDLastSave="0" documentId="13_ncr:1_{76E50E4E-3D25-4DED-A887-F590B16030D8}" xr6:coauthVersionLast="36" xr6:coauthVersionMax="36" xr10:uidLastSave="{00000000-0000-0000-0000-000000000000}"/>
  <workbookProtection workbookAlgorithmName="SHA-512" workbookHashValue="B/E2Emsu0xmkcSEtmGcxfKwvIOBRcvjm16RdPB64/4LMJ5NL9eqXJhRvh3In632NJUwdIIKQYFmsuQofM5yyNw==" workbookSaltValue="ORBilcfkVbkXBVaTP4G/N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IT76" i="4"/>
  <c r="CS51" i="4"/>
  <c r="HJ30" i="4"/>
  <c r="CS30" i="4"/>
  <c r="MA51" i="4"/>
  <c r="C11" i="5"/>
  <c r="D11" i="5"/>
  <c r="E11" i="5"/>
  <c r="B11" i="5"/>
  <c r="BZ30" i="4" l="1"/>
  <c r="BK76" i="4"/>
  <c r="LH51" i="4"/>
  <c r="IE76" i="4"/>
  <c r="LT76" i="4"/>
  <c r="GQ51" i="4"/>
  <c r="LH30" i="4"/>
  <c r="GQ30" i="4"/>
  <c r="BZ51" i="4"/>
  <c r="BG30" i="4"/>
  <c r="FX51" i="4"/>
  <c r="KO30" i="4"/>
  <c r="HP76" i="4"/>
  <c r="BG51" i="4"/>
  <c r="FX30" i="4"/>
  <c r="AV76" i="4"/>
  <c r="KO51" i="4"/>
  <c r="LE76" i="4"/>
  <c r="KP76" i="4"/>
  <c r="HA76" i="4"/>
  <c r="AN51" i="4"/>
  <c r="FE30" i="4"/>
  <c r="FE51" i="4"/>
  <c r="AN30" i="4"/>
  <c r="JV51" i="4"/>
  <c r="AG76" i="4"/>
  <c r="JV30" i="4"/>
  <c r="JC51" i="4"/>
  <c r="KA76" i="4"/>
  <c r="EL51" i="4"/>
  <c r="JC30" i="4"/>
  <c r="U30" i="4"/>
  <c r="R76" i="4"/>
  <c r="GL76" i="4"/>
  <c r="U51" i="4"/>
  <c r="EL30"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<sst xmlns="http://schemas.openxmlformats.org/spreadsheetml/2006/main" count="278" uniqueCount="126">
  <si>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</si>
  <si>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</si>
  <si>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</si>
  <si>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</si>
  <si>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</si>
  <si>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</si>
  <si>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</si>
  <si>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</si>
  <si>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</si>
  <si>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</si>
  <si>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</si>
  <si>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</si>
  <si>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</si>
  <si>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</si>
  <si>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</si>
  <si>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</si>
  <si>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</si>
  <si>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</si>
  <si>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</si>
  <si>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</si>
  <si>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</si>
  <si>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</si>
  <si>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</si>
  <si>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</si>
  <si>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</si>
  <si>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</si>
  <si>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</si>
  <si>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</si>
  <si>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</si>
  <si>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</si>
  <si>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</si>
  <si>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</si>
  <si>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</si>
  <si>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</si>
  <si>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</si>
  <si>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</si>
  <si>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</si>
  <si>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</si>
  <si>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</si>
  <si>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</si>
  <si>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</si>
  <si>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</si>
  <si>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</si>
  <si>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</si>
  <si>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</si>
  <si>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</si>
  <si>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</si>
  <si>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</si>
  <si>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</si>
  <si>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</si>
  <si>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</si>
  <si>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</si>
  <si>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</si>
  <si>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</si>
  <si>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</si>
  <si>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</si>
  <si>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</si>
  <si>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</si>
  <si>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</si>
  <si>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</si>
  <si>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</si>
  <si>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</si>
  <si>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</si>
  <si>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</si>
  <si>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</si>
  <si>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</si>
  <si>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</si>
  <si>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</si>
  <si>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</si>
  <si>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</si>
  <si>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</si>
  <si>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</si>
  <si>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</si>
  <si>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</si>
  <si>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</si>
  <si>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</si>
  <si>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</si>
  <si>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</si>
  <si>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</si>
  <si>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</si>
  <si>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</si>
  <si>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</si>
  <si>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</si>
  <si>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</si>
  <si>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</si>
  <si>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</si>
  <si>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</si>
  <si>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</si>
  <si>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</si>
  <si>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</si>
  <si>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</si>
  <si>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</si>
  <si>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</si>
  <si>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</si>
  <si>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</si>
  <si>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</si>
  <si>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</si>
  <si>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</si>
  <si>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</si>
  <si>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</si>
  <si>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</si>
  <si>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</si>
  <si>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</si>
  <si>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</si>
  <si>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千葉市</t>
  </si>
  <si>
    <t>千葉市栄町立体駐車場</t>
  </si>
  <si>
    <t>法非適用</t>
  </si>
  <si>
    <t>駐車場整備事業</t>
  </si>
  <si>
    <t>-</t>
  </si>
  <si>
    <t>Ａ１Ｂ２</t>
  </si>
  <si>
    <t>非設置</t>
  </si>
  <si>
    <t>該当数値なし</t>
  </si>
  <si>
    <t>都市計画駐車場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</si>
  <si>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</si>
  <si>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</si>
  <si>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</si>
  <si>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</si>
  <si>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</si>
  <si>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</si>
  <si>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</si>
  <si>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</si>
  <si>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</si>
  <si>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すでに、建設における駐車場用地取得および建設に関する償還は完了しており、企業債残高は存在しない。ただし、既に耐用年数を経過し、施設の老朽化が進行しているため、収益状況を考慮しつつ資産経営を行う必要がある。</t>
    <phoneticPr fontId="5"/>
  </si>
  <si>
    <t>　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しかし、平成28年度は、利用者減による平成27年度末の中央立体駐車場の閉鎖により、指定管理者側の収支が改善し、かつ修繕費の繰出が少なくなったため、他会計補助金比率を大幅に下げることが可能となり、令和4年度にかけて、ほぼ横ばいで推移している。
　EBITDAについては、昨年度比で総収益はやや増収となった。いまだ類似団体の平均値とも乖離しているものの、指定管理者の企業努力による総費用の低下に努めており、近年は横ばいに推移している。
　売上高GOP比率は、平成30年度は類似施設の平均を下回っていたが、運営の合理化等を進めたことによる営業費用の減少により大幅に改善され、類似施設の平均を上回った。また、令和4年度も引き続き、類似施設の平均を上回る結果となった。</t>
    <phoneticPr fontId="5"/>
  </si>
  <si>
    <t>　稼働率については、類似施設の平均には及ばない状況であり、かつ、令和２年度は新型コロナウイルスによる影響などにより稼働率が低下したが、その後、令和３年度から令和４年度にかけて回復基調にある。</t>
    <rPh sb="69" eb="70">
      <t>アト</t>
    </rPh>
    <rPh sb="71" eb="73">
      <t>レイワ</t>
    </rPh>
    <rPh sb="74" eb="76">
      <t>ネンド</t>
    </rPh>
    <rPh sb="78" eb="80">
      <t>レイワ</t>
    </rPh>
    <rPh sb="81" eb="83">
      <t>ネンド</t>
    </rPh>
    <rPh sb="87" eb="89">
      <t>カイフク</t>
    </rPh>
    <rPh sb="89" eb="91">
      <t>キチョウ</t>
    </rPh>
    <phoneticPr fontId="5"/>
  </si>
  <si>
    <t>　赤字を計上していた中央立体駐車場を閉鎖し、黒字である栄町立体駐車場のみ事業継続したこと、および運営合理化を進めた営業費用削減の結果、本市の駐車場事業は大幅に改善された。
　収益を伸ばすには稼働率の上昇が不可欠であるが、近辺の駐車場の競合や、近隣の大型商業施設の閉鎖や競輪場施設の一時閉鎖に加え、新型コロナウイルスによる影響など、駐車場需要の更なる低下が懸念される。
　また、施設の老朽化による修繕コストの上昇も懸念されることから、引き続き近隣の開発状況等に留意しつつ、指定管理者制度による運営を継続していく。</t>
    <rPh sb="235" eb="237">
      <t>シテイ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</si>
</sst>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2" fillId="0" borderId="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134.9</c:v>
                </c:pt>
                <c:pt idx="1">
                  <c:v>136.19999999999999</c:v>
                </c:pt>
                <c:pt idx="2">
                  <c:v>133.69999999999999</c:v>
                </c:pt>
                <c:pt idx="3">
                  <c:v>131.4</c:v>
                </c:pt>
                <c:pt idx="4">
                  <c:v>135.30000000000001</c:v>
                </c:pt>
              </c:numCache>
            </c:numRef>
          </c:val>
          <c:extLst>
            <c:ext xmlns:c16="http://schemas.microsoft.com/office/drawing/2014/chart" uri="{C3380CC4-5D6E-409C-BE32-E72D297353CC}">
              <c16:uniqueId val="{00000000-98CE-494C-AECE-B839BCD3D83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98CE-494C-AECE-B839BCD3D83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EE-4D34-B23A-A055D4E0165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65EE-4D34-B23A-A055D4E0165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D10-4968-A9A5-2AB11573C1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10-4968-A9A5-2AB11573C18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3C8-42AF-8D81-1077A99F32D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C8-42AF-8D81-1077A99F32D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2.7</c:v>
                </c:pt>
                <c:pt idx="1">
                  <c:v>2.8</c:v>
                </c:pt>
                <c:pt idx="2">
                  <c:v>2.1</c:v>
                </c:pt>
                <c:pt idx="3">
                  <c:v>0</c:v>
                </c:pt>
                <c:pt idx="4">
                  <c:v>0</c:v>
                </c:pt>
              </c:numCache>
            </c:numRef>
          </c:val>
          <c:extLst>
            <c:ext xmlns:c16="http://schemas.microsoft.com/office/drawing/2014/chart" uri="{C3380CC4-5D6E-409C-BE32-E72D297353CC}">
              <c16:uniqueId val="{00000000-5CD2-40CD-AE09-738DD68B7E9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5CD2-40CD-AE09-738DD68B7E9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14</c:v>
                </c:pt>
                <c:pt idx="1">
                  <c:v>15</c:v>
                </c:pt>
                <c:pt idx="2">
                  <c:v>12</c:v>
                </c:pt>
                <c:pt idx="3">
                  <c:v>0</c:v>
                </c:pt>
                <c:pt idx="4">
                  <c:v>0</c:v>
                </c:pt>
              </c:numCache>
            </c:numRef>
          </c:val>
          <c:extLst>
            <c:ext xmlns:c16="http://schemas.microsoft.com/office/drawing/2014/chart" uri="{C3380CC4-5D6E-409C-BE32-E72D297353CC}">
              <c16:uniqueId val="{00000000-2136-49FB-9AF0-BDCFA3C2FB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2136-49FB-9AF0-BDCFA3C2FB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51.2</c:v>
                </c:pt>
                <c:pt idx="1">
                  <c:v>46.2</c:v>
                </c:pt>
                <c:pt idx="2">
                  <c:v>38.5</c:v>
                </c:pt>
                <c:pt idx="3">
                  <c:v>49.6</c:v>
                </c:pt>
                <c:pt idx="4">
                  <c:v>59.2</c:v>
                </c:pt>
              </c:numCache>
            </c:numRef>
          </c:val>
          <c:extLst>
            <c:ext xmlns:c16="http://schemas.microsoft.com/office/drawing/2014/chart" uri="{C3380CC4-5D6E-409C-BE32-E72D297353CC}">
              <c16:uniqueId val="{00000000-1351-46D6-83F9-2B0CAB60FA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1351-46D6-83F9-2B0CAB60FA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38.700000000000003</c:v>
                </c:pt>
                <c:pt idx="1">
                  <c:v>40</c:v>
                </c:pt>
                <c:pt idx="2">
                  <c:v>38</c:v>
                </c:pt>
                <c:pt idx="3">
                  <c:v>37.799999999999997</c:v>
                </c:pt>
                <c:pt idx="4">
                  <c:v>42.2</c:v>
                </c:pt>
              </c:numCache>
            </c:numRef>
          </c:val>
          <c:extLst>
            <c:ext xmlns:c16="http://schemas.microsoft.com/office/drawing/2014/chart" uri="{C3380CC4-5D6E-409C-BE32-E72D297353CC}">
              <c16:uniqueId val="{00000000-F8EE-4516-B1D7-FBAB6843A72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F8EE-4516-B1D7-FBAB6843A72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8110</c:v>
                </c:pt>
                <c:pt idx="1">
                  <c:v>7730</c:v>
                </c:pt>
                <c:pt idx="2">
                  <c:v>6703</c:v>
                </c:pt>
                <c:pt idx="3">
                  <c:v>8537</c:v>
                </c:pt>
                <c:pt idx="4">
                  <c:v>11755</c:v>
                </c:pt>
              </c:numCache>
            </c:numRef>
          </c:val>
          <c:extLst>
            <c:ext xmlns:c16="http://schemas.microsoft.com/office/drawing/2014/chart" uri="{C3380CC4-5D6E-409C-BE32-E72D297353CC}">
              <c16:uniqueId val="{00000000-69AE-4DEC-984B-E6E22F3639C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69AE-4DEC-984B-E6E22F3639C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40" zoomScaleNormal="100" zoomScaleSheetLayoutView="70" workbookViewId="0">
      <selection activeCell="NK5" sqref="A5:NQ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千葉県千葉市　千葉市栄町立体駐車場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3610</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112</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立体式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260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300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123</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134.9</v>
      </c>
      <c r="V31" s="98"/>
      <c r="W31" s="98"/>
      <c r="X31" s="98"/>
      <c r="Y31" s="98"/>
      <c r="Z31" s="98"/>
      <c r="AA31" s="98"/>
      <c r="AB31" s="98"/>
      <c r="AC31" s="98"/>
      <c r="AD31" s="98"/>
      <c r="AE31" s="98"/>
      <c r="AF31" s="98"/>
      <c r="AG31" s="98"/>
      <c r="AH31" s="98"/>
      <c r="AI31" s="98"/>
      <c r="AJ31" s="98"/>
      <c r="AK31" s="98"/>
      <c r="AL31" s="98"/>
      <c r="AM31" s="98"/>
      <c r="AN31" s="98">
        <f>データ!Z7</f>
        <v>136.19999999999999</v>
      </c>
      <c r="AO31" s="98"/>
      <c r="AP31" s="98"/>
      <c r="AQ31" s="98"/>
      <c r="AR31" s="98"/>
      <c r="AS31" s="98"/>
      <c r="AT31" s="98"/>
      <c r="AU31" s="98"/>
      <c r="AV31" s="98"/>
      <c r="AW31" s="98"/>
      <c r="AX31" s="98"/>
      <c r="AY31" s="98"/>
      <c r="AZ31" s="98"/>
      <c r="BA31" s="98"/>
      <c r="BB31" s="98"/>
      <c r="BC31" s="98"/>
      <c r="BD31" s="98"/>
      <c r="BE31" s="98"/>
      <c r="BF31" s="98"/>
      <c r="BG31" s="98">
        <f>データ!AA7</f>
        <v>133.69999999999999</v>
      </c>
      <c r="BH31" s="98"/>
      <c r="BI31" s="98"/>
      <c r="BJ31" s="98"/>
      <c r="BK31" s="98"/>
      <c r="BL31" s="98"/>
      <c r="BM31" s="98"/>
      <c r="BN31" s="98"/>
      <c r="BO31" s="98"/>
      <c r="BP31" s="98"/>
      <c r="BQ31" s="98"/>
      <c r="BR31" s="98"/>
      <c r="BS31" s="98"/>
      <c r="BT31" s="98"/>
      <c r="BU31" s="98"/>
      <c r="BV31" s="98"/>
      <c r="BW31" s="98"/>
      <c r="BX31" s="98"/>
      <c r="BY31" s="98"/>
      <c r="BZ31" s="98">
        <f>データ!AB7</f>
        <v>131.4</v>
      </c>
      <c r="CA31" s="98"/>
      <c r="CB31" s="98"/>
      <c r="CC31" s="98"/>
      <c r="CD31" s="98"/>
      <c r="CE31" s="98"/>
      <c r="CF31" s="98"/>
      <c r="CG31" s="98"/>
      <c r="CH31" s="98"/>
      <c r="CI31" s="98"/>
      <c r="CJ31" s="98"/>
      <c r="CK31" s="98"/>
      <c r="CL31" s="98"/>
      <c r="CM31" s="98"/>
      <c r="CN31" s="98"/>
      <c r="CO31" s="98"/>
      <c r="CP31" s="98"/>
      <c r="CQ31" s="98"/>
      <c r="CR31" s="98"/>
      <c r="CS31" s="98">
        <f>データ!AC7</f>
        <v>135.30000000000001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2.7</v>
      </c>
      <c r="EM31" s="98"/>
      <c r="EN31" s="98"/>
      <c r="EO31" s="98"/>
      <c r="EP31" s="98"/>
      <c r="EQ31" s="98"/>
      <c r="ER31" s="98"/>
      <c r="ES31" s="98"/>
      <c r="ET31" s="98"/>
      <c r="EU31" s="98"/>
      <c r="EV31" s="98"/>
      <c r="EW31" s="98"/>
      <c r="EX31" s="98"/>
      <c r="EY31" s="98"/>
      <c r="EZ31" s="98"/>
      <c r="FA31" s="98"/>
      <c r="FB31" s="98"/>
      <c r="FC31" s="98"/>
      <c r="FD31" s="98"/>
      <c r="FE31" s="98">
        <f>データ!AK7</f>
        <v>2.8</v>
      </c>
      <c r="FF31" s="98"/>
      <c r="FG31" s="98"/>
      <c r="FH31" s="98"/>
      <c r="FI31" s="98"/>
      <c r="FJ31" s="98"/>
      <c r="FK31" s="98"/>
      <c r="FL31" s="98"/>
      <c r="FM31" s="98"/>
      <c r="FN31" s="98"/>
      <c r="FO31" s="98"/>
      <c r="FP31" s="98"/>
      <c r="FQ31" s="98"/>
      <c r="FR31" s="98"/>
      <c r="FS31" s="98"/>
      <c r="FT31" s="98"/>
      <c r="FU31" s="98"/>
      <c r="FV31" s="98"/>
      <c r="FW31" s="98"/>
      <c r="FX31" s="98">
        <f>データ!AL7</f>
        <v>2.1</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51.2</v>
      </c>
      <c r="JD31" s="67"/>
      <c r="JE31" s="67"/>
      <c r="JF31" s="67"/>
      <c r="JG31" s="67"/>
      <c r="JH31" s="67"/>
      <c r="JI31" s="67"/>
      <c r="JJ31" s="67"/>
      <c r="JK31" s="67"/>
      <c r="JL31" s="67"/>
      <c r="JM31" s="67"/>
      <c r="JN31" s="67"/>
      <c r="JO31" s="67"/>
      <c r="JP31" s="67"/>
      <c r="JQ31" s="67"/>
      <c r="JR31" s="67"/>
      <c r="JS31" s="67"/>
      <c r="JT31" s="67"/>
      <c r="JU31" s="68"/>
      <c r="JV31" s="66">
        <f>データ!DL7</f>
        <v>46.2</v>
      </c>
      <c r="JW31" s="67"/>
      <c r="JX31" s="67"/>
      <c r="JY31" s="67"/>
      <c r="JZ31" s="67"/>
      <c r="KA31" s="67"/>
      <c r="KB31" s="67"/>
      <c r="KC31" s="67"/>
      <c r="KD31" s="67"/>
      <c r="KE31" s="67"/>
      <c r="KF31" s="67"/>
      <c r="KG31" s="67"/>
      <c r="KH31" s="67"/>
      <c r="KI31" s="67"/>
      <c r="KJ31" s="67"/>
      <c r="KK31" s="67"/>
      <c r="KL31" s="67"/>
      <c r="KM31" s="67"/>
      <c r="KN31" s="68"/>
      <c r="KO31" s="66">
        <f>データ!DM7</f>
        <v>38.5</v>
      </c>
      <c r="KP31" s="67"/>
      <c r="KQ31" s="67"/>
      <c r="KR31" s="67"/>
      <c r="KS31" s="67"/>
      <c r="KT31" s="67"/>
      <c r="KU31" s="67"/>
      <c r="KV31" s="67"/>
      <c r="KW31" s="67"/>
      <c r="KX31" s="67"/>
      <c r="KY31" s="67"/>
      <c r="KZ31" s="67"/>
      <c r="LA31" s="67"/>
      <c r="LB31" s="67"/>
      <c r="LC31" s="67"/>
      <c r="LD31" s="67"/>
      <c r="LE31" s="67"/>
      <c r="LF31" s="67"/>
      <c r="LG31" s="68"/>
      <c r="LH31" s="66">
        <f>データ!DN7</f>
        <v>49.6</v>
      </c>
      <c r="LI31" s="67"/>
      <c r="LJ31" s="67"/>
      <c r="LK31" s="67"/>
      <c r="LL31" s="67"/>
      <c r="LM31" s="67"/>
      <c r="LN31" s="67"/>
      <c r="LO31" s="67"/>
      <c r="LP31" s="67"/>
      <c r="LQ31" s="67"/>
      <c r="LR31" s="67"/>
      <c r="LS31" s="67"/>
      <c r="LT31" s="67"/>
      <c r="LU31" s="67"/>
      <c r="LV31" s="67"/>
      <c r="LW31" s="67"/>
      <c r="LX31" s="67"/>
      <c r="LY31" s="67"/>
      <c r="LZ31" s="68"/>
      <c r="MA31" s="66">
        <f>データ!DO7</f>
        <v>59.2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14</v>
      </c>
      <c r="V52" s="97"/>
      <c r="W52" s="97"/>
      <c r="X52" s="97"/>
      <c r="Y52" s="97"/>
      <c r="Z52" s="97"/>
      <c r="AA52" s="97"/>
      <c r="AB52" s="97"/>
      <c r="AC52" s="97"/>
      <c r="AD52" s="97"/>
      <c r="AE52" s="97"/>
      <c r="AF52" s="97"/>
      <c r="AG52" s="97"/>
      <c r="AH52" s="97"/>
      <c r="AI52" s="97"/>
      <c r="AJ52" s="97"/>
      <c r="AK52" s="97"/>
      <c r="AL52" s="97"/>
      <c r="AM52" s="97"/>
      <c r="AN52" s="97">
        <f>データ!AV7</f>
        <v>15</v>
      </c>
      <c r="AO52" s="97"/>
      <c r="AP52" s="97"/>
      <c r="AQ52" s="97"/>
      <c r="AR52" s="97"/>
      <c r="AS52" s="97"/>
      <c r="AT52" s="97"/>
      <c r="AU52" s="97"/>
      <c r="AV52" s="97"/>
      <c r="AW52" s="97"/>
      <c r="AX52" s="97"/>
      <c r="AY52" s="97"/>
      <c r="AZ52" s="97"/>
      <c r="BA52" s="97"/>
      <c r="BB52" s="97"/>
      <c r="BC52" s="97"/>
      <c r="BD52" s="97"/>
      <c r="BE52" s="97"/>
      <c r="BF52" s="97"/>
      <c r="BG52" s="97">
        <f>データ!AW7</f>
        <v>12</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38.700000000000003</v>
      </c>
      <c r="EM52" s="98"/>
      <c r="EN52" s="98"/>
      <c r="EO52" s="98"/>
      <c r="EP52" s="98"/>
      <c r="EQ52" s="98"/>
      <c r="ER52" s="98"/>
      <c r="ES52" s="98"/>
      <c r="ET52" s="98"/>
      <c r="EU52" s="98"/>
      <c r="EV52" s="98"/>
      <c r="EW52" s="98"/>
      <c r="EX52" s="98"/>
      <c r="EY52" s="98"/>
      <c r="EZ52" s="98"/>
      <c r="FA52" s="98"/>
      <c r="FB52" s="98"/>
      <c r="FC52" s="98"/>
      <c r="FD52" s="98"/>
      <c r="FE52" s="98">
        <f>データ!BG7</f>
        <v>40</v>
      </c>
      <c r="FF52" s="98"/>
      <c r="FG52" s="98"/>
      <c r="FH52" s="98"/>
      <c r="FI52" s="98"/>
      <c r="FJ52" s="98"/>
      <c r="FK52" s="98"/>
      <c r="FL52" s="98"/>
      <c r="FM52" s="98"/>
      <c r="FN52" s="98"/>
      <c r="FO52" s="98"/>
      <c r="FP52" s="98"/>
      <c r="FQ52" s="98"/>
      <c r="FR52" s="98"/>
      <c r="FS52" s="98"/>
      <c r="FT52" s="98"/>
      <c r="FU52" s="98"/>
      <c r="FV52" s="98"/>
      <c r="FW52" s="98"/>
      <c r="FX52" s="98">
        <f>データ!BH7</f>
        <v>38</v>
      </c>
      <c r="FY52" s="98"/>
      <c r="FZ52" s="98"/>
      <c r="GA52" s="98"/>
      <c r="GB52" s="98"/>
      <c r="GC52" s="98"/>
      <c r="GD52" s="98"/>
      <c r="GE52" s="98"/>
      <c r="GF52" s="98"/>
      <c r="GG52" s="98"/>
      <c r="GH52" s="98"/>
      <c r="GI52" s="98"/>
      <c r="GJ52" s="98"/>
      <c r="GK52" s="98"/>
      <c r="GL52" s="98"/>
      <c r="GM52" s="98"/>
      <c r="GN52" s="98"/>
      <c r="GO52" s="98"/>
      <c r="GP52" s="98"/>
      <c r="GQ52" s="98">
        <f>データ!BI7</f>
        <v>37.799999999999997</v>
      </c>
      <c r="GR52" s="98"/>
      <c r="GS52" s="98"/>
      <c r="GT52" s="98"/>
      <c r="GU52" s="98"/>
      <c r="GV52" s="98"/>
      <c r="GW52" s="98"/>
      <c r="GX52" s="98"/>
      <c r="GY52" s="98"/>
      <c r="GZ52" s="98"/>
      <c r="HA52" s="98"/>
      <c r="HB52" s="98"/>
      <c r="HC52" s="98"/>
      <c r="HD52" s="98"/>
      <c r="HE52" s="98"/>
      <c r="HF52" s="98"/>
      <c r="HG52" s="98"/>
      <c r="HH52" s="98"/>
      <c r="HI52" s="98"/>
      <c r="HJ52" s="98">
        <f>データ!BJ7</f>
        <v>42.2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8110</v>
      </c>
      <c r="JD52" s="97"/>
      <c r="JE52" s="97"/>
      <c r="JF52" s="97"/>
      <c r="JG52" s="97"/>
      <c r="JH52" s="97"/>
      <c r="JI52" s="97"/>
      <c r="JJ52" s="97"/>
      <c r="JK52" s="97"/>
      <c r="JL52" s="97"/>
      <c r="JM52" s="97"/>
      <c r="JN52" s="97"/>
      <c r="JO52" s="97"/>
      <c r="JP52" s="97"/>
      <c r="JQ52" s="97"/>
      <c r="JR52" s="97"/>
      <c r="JS52" s="97"/>
      <c r="JT52" s="97"/>
      <c r="JU52" s="97"/>
      <c r="JV52" s="97">
        <f>データ!BR7</f>
        <v>7730</v>
      </c>
      <c r="JW52" s="97"/>
      <c r="JX52" s="97"/>
      <c r="JY52" s="97"/>
      <c r="JZ52" s="97"/>
      <c r="KA52" s="97"/>
      <c r="KB52" s="97"/>
      <c r="KC52" s="97"/>
      <c r="KD52" s="97"/>
      <c r="KE52" s="97"/>
      <c r="KF52" s="97"/>
      <c r="KG52" s="97"/>
      <c r="KH52" s="97"/>
      <c r="KI52" s="97"/>
      <c r="KJ52" s="97"/>
      <c r="KK52" s="97"/>
      <c r="KL52" s="97"/>
      <c r="KM52" s="97"/>
      <c r="KN52" s="97"/>
      <c r="KO52" s="97">
        <f>データ!BS7</f>
        <v>6703</v>
      </c>
      <c r="KP52" s="97"/>
      <c r="KQ52" s="97"/>
      <c r="KR52" s="97"/>
      <c r="KS52" s="97"/>
      <c r="KT52" s="97"/>
      <c r="KU52" s="97"/>
      <c r="KV52" s="97"/>
      <c r="KW52" s="97"/>
      <c r="KX52" s="97"/>
      <c r="KY52" s="97"/>
      <c r="KZ52" s="97"/>
      <c r="LA52" s="97"/>
      <c r="LB52" s="97"/>
      <c r="LC52" s="97"/>
      <c r="LD52" s="97"/>
      <c r="LE52" s="97"/>
      <c r="LF52" s="97"/>
      <c r="LG52" s="97"/>
      <c r="LH52" s="97">
        <f>データ!BT7</f>
        <v>8537</v>
      </c>
      <c r="LI52" s="97"/>
      <c r="LJ52" s="97"/>
      <c r="LK52" s="97"/>
      <c r="LL52" s="97"/>
      <c r="LM52" s="97"/>
      <c r="LN52" s="97"/>
      <c r="LO52" s="97"/>
      <c r="LP52" s="97"/>
      <c r="LQ52" s="97"/>
      <c r="LR52" s="97"/>
      <c r="LS52" s="97"/>
      <c r="LT52" s="97"/>
      <c r="LU52" s="97"/>
      <c r="LV52" s="97"/>
      <c r="LW52" s="97"/>
      <c r="LX52" s="97"/>
      <c r="LY52" s="97"/>
      <c r="LZ52" s="97"/>
      <c r="MA52" s="97">
        <f>データ!BU7</f>
        <v>11755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350457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NW/hqtN8YIJJ0Z0nd4X88wQd2iH0kk177Le7IQFekMZbMnNNTIPFduMEP2Y4OmZfp6JA2o7izo11wM9VA8EYmA==" saltValue="u5yaXz3K3y08FtzqwysSC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8"/>
      <c r="CN5" s="148"/>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121002</v>
      </c>
      <c r="D6" s="48">
        <f t="shared" si="1"/>
        <v>47</v>
      </c>
      <c r="E6" s="48">
        <f t="shared" si="1"/>
        <v>14</v>
      </c>
      <c r="F6" s="48">
        <f t="shared" si="1"/>
        <v>0</v>
      </c>
      <c r="G6" s="48">
        <f t="shared" si="1"/>
        <v>2</v>
      </c>
      <c r="H6" s="48" t="str">
        <f>SUBSTITUTE(H8,"　","")</f>
        <v>千葉県千葉市</v>
      </c>
      <c r="I6" s="48" t="str">
        <f t="shared" si="1"/>
        <v>千葉市栄町立体駐車場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立体式</v>
      </c>
      <c r="R6" s="51">
        <f t="shared" si="1"/>
        <v>40</v>
      </c>
      <c r="S6" s="50" t="str">
        <f t="shared" si="1"/>
        <v>公共施設</v>
      </c>
      <c r="T6" s="50" t="str">
        <f t="shared" si="1"/>
        <v>有</v>
      </c>
      <c r="U6" s="51">
        <f t="shared" si="1"/>
        <v>3610</v>
      </c>
      <c r="V6" s="51">
        <f t="shared" si="1"/>
        <v>260</v>
      </c>
      <c r="W6" s="51">
        <f t="shared" si="1"/>
        <v>300</v>
      </c>
      <c r="X6" s="50" t="str">
        <f t="shared" si="1"/>
        <v>利用料金制</v>
      </c>
      <c r="Y6" s="52">
        <f>IF(Y8="-",NA(),Y8)</f>
        <v>134.9</v>
      </c>
      <c r="Z6" s="52">
        <f t="shared" ref="Z6:AH6" si="2">IF(Z8="-",NA(),Z8)</f>
        <v>136.19999999999999</v>
      </c>
      <c r="AA6" s="52">
        <f t="shared" si="2"/>
        <v>133.69999999999999</v>
      </c>
      <c r="AB6" s="52">
        <f t="shared" si="2"/>
        <v>131.4</v>
      </c>
      <c r="AC6" s="52">
        <f t="shared" si="2"/>
        <v>135.30000000000001</v>
      </c>
      <c r="AD6" s="52">
        <f t="shared" si="2"/>
        <v>224.9</v>
      </c>
      <c r="AE6" s="52">
        <f t="shared" si="2"/>
        <v>230.7</v>
      </c>
      <c r="AF6" s="52">
        <f t="shared" si="2"/>
        <v>166.4</v>
      </c>
      <c r="AG6" s="52">
        <f t="shared" si="2"/>
        <v>177.9</v>
      </c>
      <c r="AH6" s="52">
        <f t="shared" si="2"/>
        <v>183.3</v>
      </c>
      <c r="AI6" s="49" t="str">
        <f>IF(AI8="-","",IF(AI8="-","【-】","【"&amp;SUBSTITUTE(TEXT(AI8,"#,##0.0"),"-","△")&amp;"】"))</f>
        <v>【676.8】</v>
      </c>
      <c r="AJ6" s="52">
        <f>IF(AJ8="-",NA(),AJ8)</f>
        <v>2.7</v>
      </c>
      <c r="AK6" s="52">
        <f t="shared" ref="AK6:AS6" si="3">IF(AK8="-",NA(),AK8)</f>
        <v>2.8</v>
      </c>
      <c r="AL6" s="52">
        <f t="shared" si="3"/>
        <v>2.1</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14</v>
      </c>
      <c r="AV6" s="53">
        <f t="shared" ref="AV6:BD6" si="4">IF(AV8="-",NA(),AV8)</f>
        <v>15</v>
      </c>
      <c r="AW6" s="53">
        <f t="shared" si="4"/>
        <v>12</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38.700000000000003</v>
      </c>
      <c r="BG6" s="52">
        <f t="shared" ref="BG6:BO6" si="5">IF(BG8="-",NA(),BG8)</f>
        <v>40</v>
      </c>
      <c r="BH6" s="52">
        <f t="shared" si="5"/>
        <v>38</v>
      </c>
      <c r="BI6" s="52">
        <f t="shared" si="5"/>
        <v>37.799999999999997</v>
      </c>
      <c r="BJ6" s="52">
        <f t="shared" si="5"/>
        <v>42.2</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8110</v>
      </c>
      <c r="BR6" s="53">
        <f t="shared" ref="BR6:BZ6" si="6">IF(BR8="-",NA(),BR8)</f>
        <v>7730</v>
      </c>
      <c r="BS6" s="53">
        <f t="shared" si="6"/>
        <v>6703</v>
      </c>
      <c r="BT6" s="53">
        <f t="shared" si="6"/>
        <v>8537</v>
      </c>
      <c r="BU6" s="53">
        <f t="shared" si="6"/>
        <v>11755</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101</v>
      </c>
      <c r="CM6" s="51">
        <f t="shared" ref="CM6:CN6" si="7">CM8</f>
        <v>350457</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51.2</v>
      </c>
      <c r="DL6" s="52">
        <f t="shared" ref="DL6:DT6" si="9">IF(DL8="-",NA(),DL8)</f>
        <v>46.2</v>
      </c>
      <c r="DM6" s="52">
        <f t="shared" si="9"/>
        <v>38.5</v>
      </c>
      <c r="DN6" s="52">
        <f t="shared" si="9"/>
        <v>49.6</v>
      </c>
      <c r="DO6" s="52">
        <f t="shared" si="9"/>
        <v>59.2</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102</v>
      </c>
      <c r="B7" s="48">
        <f t="shared" ref="B7:X7" si="10">B8</f>
        <v>2022</v>
      </c>
      <c r="C7" s="48">
        <f t="shared" si="10"/>
        <v>121002</v>
      </c>
      <c r="D7" s="48">
        <f t="shared" si="10"/>
        <v>47</v>
      </c>
      <c r="E7" s="48">
        <f t="shared" si="10"/>
        <v>14</v>
      </c>
      <c r="F7" s="48">
        <f t="shared" si="10"/>
        <v>0</v>
      </c>
      <c r="G7" s="48">
        <f t="shared" si="10"/>
        <v>2</v>
      </c>
      <c r="H7" s="48" t="str">
        <f t="shared" si="10"/>
        <v>千葉県　千葉市</v>
      </c>
      <c r="I7" s="48" t="str">
        <f t="shared" si="10"/>
        <v>千葉市栄町立体駐車場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立体式</v>
      </c>
      <c r="R7" s="51">
        <f t="shared" si="10"/>
        <v>40</v>
      </c>
      <c r="S7" s="50" t="str">
        <f t="shared" si="10"/>
        <v>公共施設</v>
      </c>
      <c r="T7" s="50" t="str">
        <f t="shared" si="10"/>
        <v>有</v>
      </c>
      <c r="U7" s="51">
        <f t="shared" si="10"/>
        <v>3610</v>
      </c>
      <c r="V7" s="51">
        <f t="shared" si="10"/>
        <v>260</v>
      </c>
      <c r="W7" s="51">
        <f t="shared" si="10"/>
        <v>300</v>
      </c>
      <c r="X7" s="50" t="str">
        <f t="shared" si="10"/>
        <v>利用料金制</v>
      </c>
      <c r="Y7" s="52">
        <f>Y8</f>
        <v>134.9</v>
      </c>
      <c r="Z7" s="52">
        <f t="shared" ref="Z7:AH7" si="11">Z8</f>
        <v>136.19999999999999</v>
      </c>
      <c r="AA7" s="52">
        <f t="shared" si="11"/>
        <v>133.69999999999999</v>
      </c>
      <c r="AB7" s="52">
        <f t="shared" si="11"/>
        <v>131.4</v>
      </c>
      <c r="AC7" s="52">
        <f t="shared" si="11"/>
        <v>135.30000000000001</v>
      </c>
      <c r="AD7" s="52">
        <f t="shared" si="11"/>
        <v>224.9</v>
      </c>
      <c r="AE7" s="52">
        <f t="shared" si="11"/>
        <v>230.7</v>
      </c>
      <c r="AF7" s="52">
        <f t="shared" si="11"/>
        <v>166.4</v>
      </c>
      <c r="AG7" s="52">
        <f t="shared" si="11"/>
        <v>177.9</v>
      </c>
      <c r="AH7" s="52">
        <f t="shared" si="11"/>
        <v>183.3</v>
      </c>
      <c r="AI7" s="49"/>
      <c r="AJ7" s="52">
        <f>AJ8</f>
        <v>2.7</v>
      </c>
      <c r="AK7" s="52">
        <f t="shared" ref="AK7:AS7" si="12">AK8</f>
        <v>2.8</v>
      </c>
      <c r="AL7" s="52">
        <f t="shared" si="12"/>
        <v>2.1</v>
      </c>
      <c r="AM7" s="52">
        <f t="shared" si="12"/>
        <v>0</v>
      </c>
      <c r="AN7" s="52">
        <f t="shared" si="12"/>
        <v>0</v>
      </c>
      <c r="AO7" s="52">
        <f t="shared" si="12"/>
        <v>3.6</v>
      </c>
      <c r="AP7" s="52">
        <f t="shared" si="12"/>
        <v>1.7</v>
      </c>
      <c r="AQ7" s="52">
        <f t="shared" si="12"/>
        <v>9.9</v>
      </c>
      <c r="AR7" s="52">
        <f t="shared" si="12"/>
        <v>5.0999999999999996</v>
      </c>
      <c r="AS7" s="52">
        <f t="shared" si="12"/>
        <v>5.6</v>
      </c>
      <c r="AT7" s="49"/>
      <c r="AU7" s="53">
        <f>AU8</f>
        <v>14</v>
      </c>
      <c r="AV7" s="53">
        <f t="shared" ref="AV7:BD7" si="13">AV8</f>
        <v>15</v>
      </c>
      <c r="AW7" s="53">
        <f t="shared" si="13"/>
        <v>12</v>
      </c>
      <c r="AX7" s="53">
        <f t="shared" si="13"/>
        <v>0</v>
      </c>
      <c r="AY7" s="53">
        <f t="shared" si="13"/>
        <v>0</v>
      </c>
      <c r="AZ7" s="53">
        <f t="shared" si="13"/>
        <v>11</v>
      </c>
      <c r="BA7" s="53">
        <f t="shared" si="13"/>
        <v>7</v>
      </c>
      <c r="BB7" s="53">
        <f t="shared" si="13"/>
        <v>260</v>
      </c>
      <c r="BC7" s="53">
        <f t="shared" si="13"/>
        <v>15564</v>
      </c>
      <c r="BD7" s="53">
        <f t="shared" si="13"/>
        <v>28</v>
      </c>
      <c r="BE7" s="51"/>
      <c r="BF7" s="52">
        <f>BF8</f>
        <v>38.700000000000003</v>
      </c>
      <c r="BG7" s="52">
        <f t="shared" ref="BG7:BO7" si="14">BG8</f>
        <v>40</v>
      </c>
      <c r="BH7" s="52">
        <f t="shared" si="14"/>
        <v>38</v>
      </c>
      <c r="BI7" s="52">
        <f t="shared" si="14"/>
        <v>37.799999999999997</v>
      </c>
      <c r="BJ7" s="52">
        <f t="shared" si="14"/>
        <v>42.2</v>
      </c>
      <c r="BK7" s="52">
        <f t="shared" si="14"/>
        <v>43.4</v>
      </c>
      <c r="BL7" s="52">
        <f t="shared" si="14"/>
        <v>36.200000000000003</v>
      </c>
      <c r="BM7" s="52">
        <f t="shared" si="14"/>
        <v>-15.8</v>
      </c>
      <c r="BN7" s="52">
        <f t="shared" si="14"/>
        <v>5</v>
      </c>
      <c r="BO7" s="52">
        <f t="shared" si="14"/>
        <v>18.399999999999999</v>
      </c>
      <c r="BP7" s="49"/>
      <c r="BQ7" s="53">
        <f>BQ8</f>
        <v>8110</v>
      </c>
      <c r="BR7" s="53">
        <f t="shared" ref="BR7:BZ7" si="15">BR8</f>
        <v>7730</v>
      </c>
      <c r="BS7" s="53">
        <f t="shared" si="15"/>
        <v>6703</v>
      </c>
      <c r="BT7" s="53">
        <f t="shared" si="15"/>
        <v>8537</v>
      </c>
      <c r="BU7" s="53">
        <f t="shared" si="15"/>
        <v>11755</v>
      </c>
      <c r="BV7" s="53">
        <f t="shared" si="15"/>
        <v>26255</v>
      </c>
      <c r="BW7" s="53">
        <f t="shared" si="15"/>
        <v>24482</v>
      </c>
      <c r="BX7" s="53">
        <f t="shared" si="15"/>
        <v>13494</v>
      </c>
      <c r="BY7" s="53">
        <f t="shared" si="15"/>
        <v>17746</v>
      </c>
      <c r="BZ7" s="53">
        <f t="shared" si="15"/>
        <v>17293</v>
      </c>
      <c r="CA7" s="51"/>
      <c r="CB7" s="52" t="s">
        <v>103</v>
      </c>
      <c r="CC7" s="52" t="s">
        <v>103</v>
      </c>
      <c r="CD7" s="52" t="s">
        <v>103</v>
      </c>
      <c r="CE7" s="52" t="s">
        <v>103</v>
      </c>
      <c r="CF7" s="52" t="s">
        <v>103</v>
      </c>
      <c r="CG7" s="52" t="s">
        <v>103</v>
      </c>
      <c r="CH7" s="52" t="s">
        <v>103</v>
      </c>
      <c r="CI7" s="52" t="s">
        <v>103</v>
      </c>
      <c r="CJ7" s="52" t="s">
        <v>103</v>
      </c>
      <c r="CK7" s="52" t="s">
        <v>101</v>
      </c>
      <c r="CL7" s="49"/>
      <c r="CM7" s="51">
        <f>CM8</f>
        <v>350457</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51.2</v>
      </c>
      <c r="DL7" s="52">
        <f t="shared" ref="DL7:DT7" si="17">DL8</f>
        <v>46.2</v>
      </c>
      <c r="DM7" s="52">
        <f t="shared" si="17"/>
        <v>38.5</v>
      </c>
      <c r="DN7" s="52">
        <f t="shared" si="17"/>
        <v>49.6</v>
      </c>
      <c r="DO7" s="52">
        <f t="shared" si="17"/>
        <v>59.2</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121002</v>
      </c>
      <c r="D8" s="55">
        <v>47</v>
      </c>
      <c r="E8" s="55">
        <v>14</v>
      </c>
      <c r="F8" s="55">
        <v>0</v>
      </c>
      <c r="G8" s="55">
        <v>2</v>
      </c>
      <c r="H8" s="55" t="s">
        <v>104</v>
      </c>
      <c r="I8" s="55" t="s">
        <v>105</v>
      </c>
      <c r="J8" s="55" t="s">
        <v>106</v>
      </c>
      <c r="K8" s="55" t="s">
        <v>107</v>
      </c>
      <c r="L8" s="55" t="s">
        <v>108</v>
      </c>
      <c r="M8" s="55" t="s">
        <v>109</v>
      </c>
      <c r="N8" s="55" t="s">
        <v>110</v>
      </c>
      <c r="O8" s="56" t="s">
        <v>111</v>
      </c>
      <c r="P8" s="57" t="s">
        <v>112</v>
      </c>
      <c r="Q8" s="57" t="s">
        <v>113</v>
      </c>
      <c r="R8" s="58">
        <v>40</v>
      </c>
      <c r="S8" s="57" t="s">
        <v>114</v>
      </c>
      <c r="T8" s="57" t="s">
        <v>115</v>
      </c>
      <c r="U8" s="58">
        <v>3610</v>
      </c>
      <c r="V8" s="58">
        <v>260</v>
      </c>
      <c r="W8" s="58">
        <v>300</v>
      </c>
      <c r="X8" s="57" t="s">
        <v>116</v>
      </c>
      <c r="Y8" s="59">
        <v>134.9</v>
      </c>
      <c r="Z8" s="59">
        <v>136.19999999999999</v>
      </c>
      <c r="AA8" s="59">
        <v>133.69999999999999</v>
      </c>
      <c r="AB8" s="59">
        <v>131.4</v>
      </c>
      <c r="AC8" s="59">
        <v>135.30000000000001</v>
      </c>
      <c r="AD8" s="59">
        <v>224.9</v>
      </c>
      <c r="AE8" s="59">
        <v>230.7</v>
      </c>
      <c r="AF8" s="59">
        <v>166.4</v>
      </c>
      <c r="AG8" s="59">
        <v>177.9</v>
      </c>
      <c r="AH8" s="59">
        <v>183.3</v>
      </c>
      <c r="AI8" s="56">
        <v>676.8</v>
      </c>
      <c r="AJ8" s="59">
        <v>2.7</v>
      </c>
      <c r="AK8" s="59">
        <v>2.8</v>
      </c>
      <c r="AL8" s="59">
        <v>2.1</v>
      </c>
      <c r="AM8" s="59">
        <v>0</v>
      </c>
      <c r="AN8" s="59">
        <v>0</v>
      </c>
      <c r="AO8" s="59">
        <v>3.6</v>
      </c>
      <c r="AP8" s="59">
        <v>1.7</v>
      </c>
      <c r="AQ8" s="59">
        <v>9.9</v>
      </c>
      <c r="AR8" s="59">
        <v>5.0999999999999996</v>
      </c>
      <c r="AS8" s="59">
        <v>5.6</v>
      </c>
      <c r="AT8" s="56">
        <v>3.6</v>
      </c>
      <c r="AU8" s="60">
        <v>14</v>
      </c>
      <c r="AV8" s="60">
        <v>15</v>
      </c>
      <c r="AW8" s="60">
        <v>12</v>
      </c>
      <c r="AX8" s="60">
        <v>0</v>
      </c>
      <c r="AY8" s="60">
        <v>0</v>
      </c>
      <c r="AZ8" s="60">
        <v>11</v>
      </c>
      <c r="BA8" s="60">
        <v>7</v>
      </c>
      <c r="BB8" s="60">
        <v>260</v>
      </c>
      <c r="BC8" s="60">
        <v>15564</v>
      </c>
      <c r="BD8" s="60">
        <v>28</v>
      </c>
      <c r="BE8" s="60">
        <v>33</v>
      </c>
      <c r="BF8" s="59">
        <v>38.700000000000003</v>
      </c>
      <c r="BG8" s="59">
        <v>40</v>
      </c>
      <c r="BH8" s="59">
        <v>38</v>
      </c>
      <c r="BI8" s="59">
        <v>37.799999999999997</v>
      </c>
      <c r="BJ8" s="59">
        <v>42.2</v>
      </c>
      <c r="BK8" s="59">
        <v>43.4</v>
      </c>
      <c r="BL8" s="59">
        <v>36.200000000000003</v>
      </c>
      <c r="BM8" s="59">
        <v>-15.8</v>
      </c>
      <c r="BN8" s="59">
        <v>5</v>
      </c>
      <c r="BO8" s="59">
        <v>18.399999999999999</v>
      </c>
      <c r="BP8" s="56">
        <v>12.8</v>
      </c>
      <c r="BQ8" s="60">
        <v>8110</v>
      </c>
      <c r="BR8" s="60">
        <v>7730</v>
      </c>
      <c r="BS8" s="60">
        <v>6703</v>
      </c>
      <c r="BT8" s="61">
        <v>8537</v>
      </c>
      <c r="BU8" s="61">
        <v>11755</v>
      </c>
      <c r="BV8" s="60">
        <v>26255</v>
      </c>
      <c r="BW8" s="60">
        <v>24482</v>
      </c>
      <c r="BX8" s="60">
        <v>13494</v>
      </c>
      <c r="BY8" s="60">
        <v>17746</v>
      </c>
      <c r="BZ8" s="60">
        <v>17293</v>
      </c>
      <c r="CA8" s="58">
        <v>10556</v>
      </c>
      <c r="CB8" s="59" t="s">
        <v>108</v>
      </c>
      <c r="CC8" s="59" t="s">
        <v>108</v>
      </c>
      <c r="CD8" s="59" t="s">
        <v>108</v>
      </c>
      <c r="CE8" s="59" t="s">
        <v>108</v>
      </c>
      <c r="CF8" s="59" t="s">
        <v>108</v>
      </c>
      <c r="CG8" s="59" t="s">
        <v>108</v>
      </c>
      <c r="CH8" s="59" t="s">
        <v>108</v>
      </c>
      <c r="CI8" s="59" t="s">
        <v>108</v>
      </c>
      <c r="CJ8" s="59" t="s">
        <v>108</v>
      </c>
      <c r="CK8" s="59" t="s">
        <v>108</v>
      </c>
      <c r="CL8" s="56" t="s">
        <v>108</v>
      </c>
      <c r="CM8" s="58">
        <v>350457</v>
      </c>
      <c r="CN8" s="58">
        <v>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107.2</v>
      </c>
      <c r="DF8" s="59">
        <v>1555</v>
      </c>
      <c r="DG8" s="59">
        <v>69.3</v>
      </c>
      <c r="DH8" s="59">
        <v>93</v>
      </c>
      <c r="DI8" s="59">
        <v>141.1</v>
      </c>
      <c r="DJ8" s="56">
        <v>72.2</v>
      </c>
      <c r="DK8" s="59">
        <v>51.2</v>
      </c>
      <c r="DL8" s="59">
        <v>46.2</v>
      </c>
      <c r="DM8" s="59">
        <v>38.5</v>
      </c>
      <c r="DN8" s="59">
        <v>49.6</v>
      </c>
      <c r="DO8" s="59">
        <v>59.2</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2024-01-11T00:08:40Z</dcterms:created>
  <dcterms:modified xsi:type="dcterms:W3CDTF">2024-02-02T01:17:08Z</dcterms:modified>
  <cp:category/>
</cp:coreProperties>
</file>